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<sst xmlns="http://schemas.openxmlformats.org/spreadsheetml/2006/main" count="870" uniqueCount="151">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</sst>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3282000</v>
      </c>
      <c r="E10" s="45">
        <v>5767512.54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293000</v>
      </c>
      <c r="E14" s="45">
        <v>305560.42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3575000</v>
      </c>
      <c r="E16" s="51">
        <f>E10+E11+E12+E13+E14+E15</f>
        <v>6073072.96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81100</v>
      </c>
      <c r="E18" s="45">
        <v>333435.01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81100</v>
      </c>
      <c r="E23" s="51">
        <f>E18+E19+E20+E21+E22</f>
        <v>333435.01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896000</v>
      </c>
      <c r="E25" s="45">
        <v>1030551.85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50000</v>
      </c>
      <c r="E27" s="45">
        <v>50000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>
        <v>124788.20999999999</v>
      </c>
    </row>
    <row r="30" spans="2:5" ht="15.75" thickBot="1">
      <c r="B30" s="16">
        <v>30000</v>
      </c>
      <c r="C30" s="15" t="s">
        <v>32</v>
      </c>
      <c r="D30" s="48">
        <f>D25+D26+D27+D28+D29</f>
        <v>1070050</v>
      </c>
      <c r="E30" s="51">
        <f>E25+E26+E27+E28+E29</f>
        <v>1235340.06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140000</v>
      </c>
      <c r="E33" s="59">
        <v>282000</v>
      </c>
    </row>
    <row r="34" spans="2:5" ht="15">
      <c r="B34" s="13">
        <v>40300</v>
      </c>
      <c r="C34" s="54" t="s">
        <v>37</v>
      </c>
      <c r="D34" s="61">
        <v>523000</v>
      </c>
      <c r="E34" s="45">
        <v>833000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127000</v>
      </c>
      <c r="E36" s="50">
        <v>202282.74</v>
      </c>
    </row>
    <row r="37" spans="2:5" ht="15.75" thickBot="1">
      <c r="B37" s="16">
        <v>40000</v>
      </c>
      <c r="C37" s="15" t="s">
        <v>40</v>
      </c>
      <c r="D37" s="48">
        <f>D32+D33+D34+D35+D36</f>
        <v>790000</v>
      </c>
      <c r="E37" s="51">
        <f>E32+E33+E34+E35+E36</f>
        <v>1317282.74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400000</v>
      </c>
      <c r="E47" s="45">
        <v>400000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400000</v>
      </c>
      <c r="E49" s="51">
        <f>E45+E46+E47+E48</f>
        <v>400000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1419861.87</v>
      </c>
    </row>
    <row r="55" spans="2:5" ht="15">
      <c r="B55" s="13">
        <v>90200</v>
      </c>
      <c r="C55" s="54" t="s">
        <v>62</v>
      </c>
      <c r="D55" s="61">
        <v>518000</v>
      </c>
      <c r="E55" s="62">
        <v>522744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1942605.87</v>
      </c>
    </row>
    <row r="57" spans="2:5" ht="16.5" thickBot="1" thickTop="1">
      <c r="B57" s="109" t="s">
        <v>64</v>
      </c>
      <c r="C57" s="110"/>
      <c r="D57" s="52">
        <f>D16+D23+D30+D37+D43+D49+D52+D56</f>
        <v>8269350</v>
      </c>
      <c r="E57" s="55">
        <f>E16+E23+E30+E37+E43+E49+E52+E56</f>
        <v>12101736.64</v>
      </c>
    </row>
    <row r="58" spans="2:5" ht="16.5" thickBot="1" thickTop="1">
      <c r="B58" s="109" t="s">
        <v>65</v>
      </c>
      <c r="C58" s="110"/>
      <c r="D58" s="52">
        <f>D57+D5+D6+D7+D8</f>
        <v>8269350</v>
      </c>
      <c r="E58" s="55">
        <f>E57+E5+E6+E7+E8</f>
        <v>13601736.64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3282000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259100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3541100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876000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1050050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571000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698000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7723450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7723450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3282000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259100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3541100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876000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1050050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286000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7438450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7438450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627180</v>
      </c>
      <c r="E10" s="89">
        <v>0</v>
      </c>
      <c r="F10" s="90">
        <v>892661.01</v>
      </c>
      <c r="G10" s="88"/>
      <c r="H10" s="89"/>
      <c r="I10" s="90"/>
      <c r="J10" s="97">
        <v>182000</v>
      </c>
      <c r="K10" s="89">
        <v>0</v>
      </c>
      <c r="L10" s="101">
        <v>274468.82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>
        <v>210219.03</v>
      </c>
      <c r="AB10" s="91">
        <v>0</v>
      </c>
      <c r="AC10" s="89">
        <v>0</v>
      </c>
      <c r="AD10" s="90">
        <v>0</v>
      </c>
      <c r="AE10" s="91">
        <v>126100</v>
      </c>
      <c r="AF10" s="89">
        <v>0</v>
      </c>
      <c r="AG10" s="90">
        <v>177094.53000000003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1054280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1554443.3900000001</v>
      </c>
    </row>
    <row r="11" spans="2:76" ht="15">
      <c r="B11" s="13">
        <v>102</v>
      </c>
      <c r="C11" s="25" t="s">
        <v>92</v>
      </c>
      <c r="D11" s="88">
        <v>78000</v>
      </c>
      <c r="E11" s="89">
        <v>0</v>
      </c>
      <c r="F11" s="90">
        <v>105821.2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>
        <v>0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78000</v>
      </c>
      <c r="BW11" s="77">
        <f t="shared" si="1"/>
        <v>0</v>
      </c>
      <c r="BX11" s="79">
        <f t="shared" si="2"/>
        <v>105821.2</v>
      </c>
    </row>
    <row r="12" spans="2:76" ht="15">
      <c r="B12" s="13">
        <v>103</v>
      </c>
      <c r="C12" s="25" t="s">
        <v>93</v>
      </c>
      <c r="D12" s="88">
        <v>495000</v>
      </c>
      <c r="E12" s="89">
        <v>0</v>
      </c>
      <c r="F12" s="90">
        <v>784379.9599999998</v>
      </c>
      <c r="G12" s="88"/>
      <c r="H12" s="89"/>
      <c r="I12" s="90"/>
      <c r="J12" s="97">
        <v>15000</v>
      </c>
      <c r="K12" s="89">
        <v>0</v>
      </c>
      <c r="L12" s="101">
        <v>24908.23</v>
      </c>
      <c r="M12" s="91">
        <v>621250</v>
      </c>
      <c r="N12" s="89">
        <v>0</v>
      </c>
      <c r="O12" s="90">
        <v>970432.9600000001</v>
      </c>
      <c r="P12" s="91">
        <v>42220</v>
      </c>
      <c r="Q12" s="89">
        <v>0</v>
      </c>
      <c r="R12" s="90">
        <v>61000.46</v>
      </c>
      <c r="S12" s="91">
        <v>19200</v>
      </c>
      <c r="T12" s="89">
        <v>0</v>
      </c>
      <c r="U12" s="90">
        <v>20026.620000000003</v>
      </c>
      <c r="V12" s="91">
        <v>1500</v>
      </c>
      <c r="W12" s="89">
        <v>0</v>
      </c>
      <c r="X12" s="90">
        <v>1755</v>
      </c>
      <c r="Y12" s="91">
        <v>16000</v>
      </c>
      <c r="Z12" s="89">
        <v>0</v>
      </c>
      <c r="AA12" s="90">
        <v>65161.600000000006</v>
      </c>
      <c r="AB12" s="91">
        <v>1015000</v>
      </c>
      <c r="AC12" s="89">
        <v>0</v>
      </c>
      <c r="AD12" s="90">
        <v>1515405.7200000002</v>
      </c>
      <c r="AE12" s="91">
        <v>271500</v>
      </c>
      <c r="AF12" s="89">
        <v>0</v>
      </c>
      <c r="AG12" s="90">
        <v>386374.33999999997</v>
      </c>
      <c r="AH12" s="91">
        <v>4500</v>
      </c>
      <c r="AI12" s="89">
        <v>0</v>
      </c>
      <c r="AJ12" s="90">
        <v>19210.83</v>
      </c>
      <c r="AK12" s="91">
        <v>25600</v>
      </c>
      <c r="AL12" s="89">
        <v>0</v>
      </c>
      <c r="AM12" s="90">
        <v>34746.97</v>
      </c>
      <c r="AN12" s="91">
        <v>14000</v>
      </c>
      <c r="AO12" s="89">
        <v>0</v>
      </c>
      <c r="AP12" s="90">
        <v>22249.5</v>
      </c>
      <c r="AQ12" s="91">
        <v>14000</v>
      </c>
      <c r="AR12" s="89">
        <v>0</v>
      </c>
      <c r="AS12" s="90">
        <v>25102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2554770</v>
      </c>
      <c r="BW12" s="77">
        <f t="shared" si="1"/>
        <v>0</v>
      </c>
      <c r="BX12" s="79">
        <f t="shared" si="2"/>
        <v>3930754.1900000004</v>
      </c>
    </row>
    <row r="13" spans="2:76" ht="15">
      <c r="B13" s="13">
        <v>104</v>
      </c>
      <c r="C13" s="25" t="s">
        <v>19</v>
      </c>
      <c r="D13" s="88">
        <v>42000</v>
      </c>
      <c r="E13" s="89">
        <v>0</v>
      </c>
      <c r="F13" s="90">
        <v>42100</v>
      </c>
      <c r="G13" s="88"/>
      <c r="H13" s="89"/>
      <c r="I13" s="90"/>
      <c r="J13" s="97"/>
      <c r="K13" s="89"/>
      <c r="L13" s="101"/>
      <c r="M13" s="91">
        <v>28000</v>
      </c>
      <c r="N13" s="89">
        <v>0</v>
      </c>
      <c r="O13" s="90">
        <v>41495</v>
      </c>
      <c r="P13" s="91">
        <v>17000</v>
      </c>
      <c r="Q13" s="89">
        <v>0</v>
      </c>
      <c r="R13" s="90">
        <v>24378.62</v>
      </c>
      <c r="S13" s="91">
        <v>16300</v>
      </c>
      <c r="T13" s="89">
        <v>0</v>
      </c>
      <c r="U13" s="90">
        <v>16300</v>
      </c>
      <c r="V13" s="91"/>
      <c r="W13" s="89"/>
      <c r="X13" s="90"/>
      <c r="Y13" s="91">
        <v>0</v>
      </c>
      <c r="Z13" s="89">
        <v>0</v>
      </c>
      <c r="AA13" s="90">
        <v>28500</v>
      </c>
      <c r="AB13" s="91">
        <v>75900</v>
      </c>
      <c r="AC13" s="89">
        <v>0</v>
      </c>
      <c r="AD13" s="90">
        <v>111678.4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252200</v>
      </c>
      <c r="AL13" s="89">
        <v>0</v>
      </c>
      <c r="AM13" s="90">
        <v>391993.82000000007</v>
      </c>
      <c r="AN13" s="91"/>
      <c r="AO13" s="89"/>
      <c r="AP13" s="90"/>
      <c r="AQ13" s="91">
        <v>0</v>
      </c>
      <c r="AR13" s="89">
        <v>0</v>
      </c>
      <c r="AS13" s="90">
        <v>1742.87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431400</v>
      </c>
      <c r="BW13" s="77">
        <f t="shared" si="1"/>
        <v>0</v>
      </c>
      <c r="BX13" s="79">
        <f t="shared" si="2"/>
        <v>658188.7100000001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26803.71</v>
      </c>
      <c r="E16" s="89">
        <v>0</v>
      </c>
      <c r="F16" s="90">
        <v>26803.71</v>
      </c>
      <c r="G16" s="88"/>
      <c r="H16" s="89"/>
      <c r="I16" s="90"/>
      <c r="J16" s="97"/>
      <c r="K16" s="89"/>
      <c r="L16" s="101"/>
      <c r="M16" s="91">
        <v>16509.12</v>
      </c>
      <c r="N16" s="89">
        <v>0</v>
      </c>
      <c r="O16" s="90">
        <v>16509.12</v>
      </c>
      <c r="P16" s="97"/>
      <c r="Q16" s="89"/>
      <c r="R16" s="101"/>
      <c r="S16" s="91">
        <v>1000</v>
      </c>
      <c r="T16" s="89">
        <v>0</v>
      </c>
      <c r="U16" s="90">
        <v>1000</v>
      </c>
      <c r="V16" s="91"/>
      <c r="W16" s="89"/>
      <c r="X16" s="90"/>
      <c r="Y16" s="97"/>
      <c r="Z16" s="89"/>
      <c r="AA16" s="101"/>
      <c r="AB16" s="91">
        <v>13784.68</v>
      </c>
      <c r="AC16" s="89">
        <v>0</v>
      </c>
      <c r="AD16" s="90">
        <v>2118.9</v>
      </c>
      <c r="AE16" s="97">
        <v>42133.63</v>
      </c>
      <c r="AF16" s="89">
        <v>0</v>
      </c>
      <c r="AG16" s="101">
        <v>42133.63</v>
      </c>
      <c r="AH16" s="97"/>
      <c r="AI16" s="89"/>
      <c r="AJ16" s="101"/>
      <c r="AK16" s="97">
        <v>6029.29</v>
      </c>
      <c r="AL16" s="89">
        <v>0</v>
      </c>
      <c r="AM16" s="101">
        <v>6029.29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106260.43</v>
      </c>
      <c r="BW16" s="77">
        <f t="shared" si="1"/>
        <v>0</v>
      </c>
      <c r="BX16" s="79">
        <f t="shared" si="2"/>
        <v>94594.65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>
        <v>25026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1"/>
        <v>0</v>
      </c>
      <c r="BX18" s="79">
        <f t="shared" si="2"/>
        <v>25026</v>
      </c>
    </row>
    <row r="19" spans="2:76" ht="15">
      <c r="B19" s="13">
        <v>110</v>
      </c>
      <c r="C19" s="25" t="s">
        <v>98</v>
      </c>
      <c r="D19" s="88">
        <v>106800</v>
      </c>
      <c r="E19" s="89">
        <v>0</v>
      </c>
      <c r="F19" s="90">
        <v>120470.06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198589.57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305389.57</v>
      </c>
      <c r="BW19" s="77">
        <f t="shared" si="1"/>
        <v>0</v>
      </c>
      <c r="BX19" s="79">
        <f t="shared" si="2"/>
        <v>120470.06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1395783.71</v>
      </c>
      <c r="E20" s="78">
        <f t="shared" si="3"/>
        <v>0</v>
      </c>
      <c r="F20" s="79">
        <f t="shared" si="3"/>
        <v>1997261.94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197000</v>
      </c>
      <c r="K20" s="78">
        <f t="shared" si="3"/>
        <v>0</v>
      </c>
      <c r="L20" s="77">
        <f t="shared" si="3"/>
        <v>299377.05</v>
      </c>
      <c r="M20" s="98">
        <f t="shared" si="3"/>
        <v>665759.12</v>
      </c>
      <c r="N20" s="78">
        <f t="shared" si="3"/>
        <v>0</v>
      </c>
      <c r="O20" s="77">
        <f t="shared" si="3"/>
        <v>1028437.0800000001</v>
      </c>
      <c r="P20" s="98">
        <f t="shared" si="3"/>
        <v>59220</v>
      </c>
      <c r="Q20" s="78">
        <f t="shared" si="3"/>
        <v>0</v>
      </c>
      <c r="R20" s="77">
        <f t="shared" si="3"/>
        <v>85379.08</v>
      </c>
      <c r="S20" s="98">
        <f t="shared" si="3"/>
        <v>36500</v>
      </c>
      <c r="T20" s="78">
        <f t="shared" si="3"/>
        <v>0</v>
      </c>
      <c r="U20" s="77">
        <f t="shared" si="3"/>
        <v>37326.62</v>
      </c>
      <c r="V20" s="98">
        <f t="shared" si="3"/>
        <v>1500</v>
      </c>
      <c r="W20" s="78">
        <f t="shared" si="3"/>
        <v>0</v>
      </c>
      <c r="X20" s="77">
        <f t="shared" si="3"/>
        <v>1755</v>
      </c>
      <c r="Y20" s="98">
        <f t="shared" si="3"/>
        <v>135000</v>
      </c>
      <c r="Z20" s="78">
        <f t="shared" si="3"/>
        <v>0</v>
      </c>
      <c r="AA20" s="77">
        <f t="shared" si="3"/>
        <v>303880.63</v>
      </c>
      <c r="AB20" s="98">
        <f t="shared" si="3"/>
        <v>1104684.68</v>
      </c>
      <c r="AC20" s="78">
        <f t="shared" si="3"/>
        <v>0</v>
      </c>
      <c r="AD20" s="77">
        <f t="shared" si="3"/>
        <v>1629203.02</v>
      </c>
      <c r="AE20" s="98">
        <f t="shared" si="3"/>
        <v>439733.63</v>
      </c>
      <c r="AF20" s="78">
        <f t="shared" si="3"/>
        <v>0</v>
      </c>
      <c r="AG20" s="77">
        <f t="shared" si="3"/>
        <v>605602.5</v>
      </c>
      <c r="AH20" s="98">
        <f t="shared" si="3"/>
        <v>4500</v>
      </c>
      <c r="AI20" s="78">
        <f t="shared" si="3"/>
        <v>0</v>
      </c>
      <c r="AJ20" s="77">
        <f t="shared" si="3"/>
        <v>19210.83</v>
      </c>
      <c r="AK20" s="98">
        <f t="shared" si="3"/>
        <v>283829.29</v>
      </c>
      <c r="AL20" s="78">
        <f t="shared" si="3"/>
        <v>0</v>
      </c>
      <c r="AM20" s="77">
        <f t="shared" si="3"/>
        <v>432770.08</v>
      </c>
      <c r="AN20" s="98">
        <f t="shared" si="3"/>
        <v>14000</v>
      </c>
      <c r="AO20" s="78">
        <f t="shared" si="3"/>
        <v>0</v>
      </c>
      <c r="AP20" s="77">
        <f t="shared" si="3"/>
        <v>22249.5</v>
      </c>
      <c r="AQ20" s="98">
        <f t="shared" si="3"/>
        <v>14000</v>
      </c>
      <c r="AR20" s="78">
        <f t="shared" si="3"/>
        <v>0</v>
      </c>
      <c r="AS20" s="77">
        <f t="shared" si="3"/>
        <v>26844.87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198589.57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4550100</v>
      </c>
      <c r="BW20" s="77">
        <f>BW10+BW11+BW12+BW13+BW14+BW15+BW16+BW17+BW18+BW19</f>
        <v>0</v>
      </c>
      <c r="BX20" s="95">
        <f>BX10+BX11+BX12+BX13+BX14+BX15+BX16+BX17+BX18+BX19</f>
        <v>6489298.2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110000</v>
      </c>
      <c r="E24" s="89">
        <v>0</v>
      </c>
      <c r="F24" s="90">
        <v>526613.94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386304.94999999995</v>
      </c>
      <c r="P24" s="97">
        <v>0</v>
      </c>
      <c r="Q24" s="89">
        <v>0</v>
      </c>
      <c r="R24" s="101">
        <v>9312</v>
      </c>
      <c r="S24" s="97">
        <v>0</v>
      </c>
      <c r="T24" s="89">
        <v>0</v>
      </c>
      <c r="U24" s="101">
        <v>135069.76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400000</v>
      </c>
      <c r="AC24" s="89">
        <v>0</v>
      </c>
      <c r="AD24" s="101">
        <v>611483.91</v>
      </c>
      <c r="AE24" s="97">
        <v>480000</v>
      </c>
      <c r="AF24" s="89">
        <v>0</v>
      </c>
      <c r="AG24" s="101">
        <v>629388.34</v>
      </c>
      <c r="AH24" s="97">
        <v>0</v>
      </c>
      <c r="AI24" s="89">
        <v>0</v>
      </c>
      <c r="AJ24" s="101">
        <v>0</v>
      </c>
      <c r="AK24" s="97">
        <v>200000</v>
      </c>
      <c r="AL24" s="89">
        <v>0</v>
      </c>
      <c r="AM24" s="101">
        <v>203035.36</v>
      </c>
      <c r="AN24" s="97"/>
      <c r="AO24" s="89"/>
      <c r="AP24" s="101"/>
      <c r="AQ24" s="97">
        <v>0</v>
      </c>
      <c r="AR24" s="89">
        <v>0</v>
      </c>
      <c r="AS24" s="101">
        <v>9439.87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1190000</v>
      </c>
      <c r="BW24" s="77">
        <f t="shared" si="4"/>
        <v>0</v>
      </c>
      <c r="BX24" s="79">
        <f t="shared" si="4"/>
        <v>2510648.13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110000</v>
      </c>
      <c r="E28" s="78">
        <f t="shared" si="5"/>
        <v>0</v>
      </c>
      <c r="F28" s="79">
        <f t="shared" si="5"/>
        <v>526613.94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386304.94999999995</v>
      </c>
      <c r="P28" s="98">
        <f t="shared" si="5"/>
        <v>0</v>
      </c>
      <c r="Q28" s="78">
        <f t="shared" si="5"/>
        <v>0</v>
      </c>
      <c r="R28" s="77">
        <f t="shared" si="5"/>
        <v>9312</v>
      </c>
      <c r="S28" s="98">
        <f t="shared" si="5"/>
        <v>0</v>
      </c>
      <c r="T28" s="78">
        <f t="shared" si="5"/>
        <v>0</v>
      </c>
      <c r="U28" s="77">
        <f t="shared" si="5"/>
        <v>135069.76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400000</v>
      </c>
      <c r="AC28" s="78">
        <f t="shared" si="5"/>
        <v>0</v>
      </c>
      <c r="AD28" s="77">
        <f t="shared" si="5"/>
        <v>611483.91</v>
      </c>
      <c r="AE28" s="98">
        <f t="shared" si="5"/>
        <v>480000</v>
      </c>
      <c r="AF28" s="78">
        <f t="shared" si="5"/>
        <v>0</v>
      </c>
      <c r="AG28" s="77">
        <f t="shared" si="5"/>
        <v>629388.34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200000</v>
      </c>
      <c r="AL28" s="78">
        <f t="shared" si="6"/>
        <v>0</v>
      </c>
      <c r="AM28" s="77">
        <f t="shared" si="6"/>
        <v>203035.36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9439.87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1190000</v>
      </c>
      <c r="BW28" s="77">
        <f>BW23+BW24+BW25+BW26+BW27</f>
        <v>0</v>
      </c>
      <c r="BX28" s="95">
        <f>BX23+BX24+BX25+BX26+BX27</f>
        <v>2510648.13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>
        <v>15050</v>
      </c>
      <c r="BO39" s="97"/>
      <c r="BP39" s="89"/>
      <c r="BQ39" s="101"/>
      <c r="BR39" s="97"/>
      <c r="BS39" s="89"/>
      <c r="BT39" s="101"/>
      <c r="BU39" s="76"/>
      <c r="BV39" s="85">
        <f t="shared" si="10"/>
        <v>15050</v>
      </c>
      <c r="BW39" s="77">
        <f t="shared" si="10"/>
        <v>0</v>
      </c>
      <c r="BX39" s="79">
        <f t="shared" si="10"/>
        <v>15050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161000</v>
      </c>
      <c r="BM40" s="89">
        <v>0</v>
      </c>
      <c r="BN40" s="101">
        <v>161000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161000</v>
      </c>
      <c r="BW40" s="77">
        <f t="shared" si="10"/>
        <v>0</v>
      </c>
      <c r="BX40" s="79">
        <f t="shared" si="10"/>
        <v>161000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176050</v>
      </c>
      <c r="BM42" s="78">
        <f t="shared" si="12"/>
        <v>0</v>
      </c>
      <c r="BN42" s="77">
        <f t="shared" si="12"/>
        <v>176050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176050</v>
      </c>
      <c r="BW42" s="77">
        <f>BW38+BW39+BW40+BW41</f>
        <v>0</v>
      </c>
      <c r="BX42" s="95">
        <f>BX38+BX39+BX40+BX41</f>
        <v>176050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1414696.87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1414696.87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533201.5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533201.5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1947898.37</v>
      </c>
      <c r="BU51" s="85"/>
      <c r="BV51" s="85">
        <f>BV49+BV50</f>
        <v>1553200</v>
      </c>
      <c r="BW51" s="77">
        <f>BW49+BW50</f>
        <v>0</v>
      </c>
      <c r="BX51" s="95">
        <f>BX49+BX50</f>
        <v>1947898.37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1505783.71</v>
      </c>
      <c r="E53" s="86">
        <f t="shared" si="18"/>
        <v>0</v>
      </c>
      <c r="F53" s="86">
        <f t="shared" si="18"/>
        <v>2523875.88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197000</v>
      </c>
      <c r="K53" s="86">
        <f t="shared" si="18"/>
        <v>0</v>
      </c>
      <c r="L53" s="86">
        <f t="shared" si="18"/>
        <v>299377.05</v>
      </c>
      <c r="M53" s="86">
        <f t="shared" si="18"/>
        <v>665759.12</v>
      </c>
      <c r="N53" s="86">
        <f t="shared" si="18"/>
        <v>0</v>
      </c>
      <c r="O53" s="86">
        <f t="shared" si="18"/>
        <v>1414742.03</v>
      </c>
      <c r="P53" s="86">
        <f t="shared" si="18"/>
        <v>59220</v>
      </c>
      <c r="Q53" s="86">
        <f t="shared" si="18"/>
        <v>0</v>
      </c>
      <c r="R53" s="86">
        <f t="shared" si="18"/>
        <v>94691.08</v>
      </c>
      <c r="S53" s="86">
        <f t="shared" si="18"/>
        <v>36500</v>
      </c>
      <c r="T53" s="86">
        <f t="shared" si="18"/>
        <v>0</v>
      </c>
      <c r="U53" s="86">
        <f t="shared" si="18"/>
        <v>172396.38</v>
      </c>
      <c r="V53" s="86">
        <f t="shared" si="18"/>
        <v>1500</v>
      </c>
      <c r="W53" s="86">
        <f t="shared" si="18"/>
        <v>0</v>
      </c>
      <c r="X53" s="86">
        <f t="shared" si="18"/>
        <v>1755</v>
      </c>
      <c r="Y53" s="86">
        <f t="shared" si="18"/>
        <v>135000</v>
      </c>
      <c r="Z53" s="86">
        <f t="shared" si="18"/>
        <v>0</v>
      </c>
      <c r="AA53" s="86">
        <f t="shared" si="18"/>
        <v>303880.63</v>
      </c>
      <c r="AB53" s="86">
        <f t="shared" si="18"/>
        <v>1504684.68</v>
      </c>
      <c r="AC53" s="86">
        <f t="shared" si="18"/>
        <v>0</v>
      </c>
      <c r="AD53" s="86">
        <f t="shared" si="18"/>
        <v>2240686.93</v>
      </c>
      <c r="AE53" s="86">
        <f t="shared" si="18"/>
        <v>919733.63</v>
      </c>
      <c r="AF53" s="86">
        <f t="shared" si="18"/>
        <v>0</v>
      </c>
      <c r="AG53" s="86">
        <f t="shared" si="18"/>
        <v>1234990.8399999999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19210.83</v>
      </c>
      <c r="AK53" s="86">
        <f t="shared" si="19"/>
        <v>483829.29</v>
      </c>
      <c r="AL53" s="86">
        <f t="shared" si="19"/>
        <v>0</v>
      </c>
      <c r="AM53" s="86">
        <f t="shared" si="19"/>
        <v>635805.44</v>
      </c>
      <c r="AN53" s="86">
        <f t="shared" si="19"/>
        <v>14000</v>
      </c>
      <c r="AO53" s="86">
        <f t="shared" si="19"/>
        <v>0</v>
      </c>
      <c r="AP53" s="86">
        <f t="shared" si="19"/>
        <v>22249.5</v>
      </c>
      <c r="AQ53" s="86">
        <f t="shared" si="19"/>
        <v>14000</v>
      </c>
      <c r="AR53" s="86">
        <f t="shared" si="19"/>
        <v>0</v>
      </c>
      <c r="AS53" s="86">
        <f t="shared" si="19"/>
        <v>36284.74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198589.57</v>
      </c>
      <c r="BJ53" s="86">
        <f t="shared" si="19"/>
        <v>0</v>
      </c>
      <c r="BK53" s="86">
        <f t="shared" si="19"/>
        <v>0</v>
      </c>
      <c r="BL53" s="86">
        <f t="shared" si="19"/>
        <v>176050</v>
      </c>
      <c r="BM53" s="86">
        <f t="shared" si="19"/>
        <v>0</v>
      </c>
      <c r="BN53" s="86">
        <f t="shared" si="19"/>
        <v>176050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1947898.37</v>
      </c>
      <c r="BU53" s="86">
        <f>BU8</f>
        <v>0</v>
      </c>
      <c r="BV53" s="102">
        <f>BV8+BV20+BV28+BV35+BV42+BV46+BV51</f>
        <v>8269350</v>
      </c>
      <c r="BW53" s="87">
        <f>BW20+BW28+BW35+BW42+BW46+BW51</f>
        <v>0</v>
      </c>
      <c r="BX53" s="87">
        <f>BX20+BX28+BX35+BX42+BX46+BX51</f>
        <v>11923894.7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639780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>
        <v>0</v>
      </c>
      <c r="AC10" s="89">
        <v>0</v>
      </c>
      <c r="AD10" s="90"/>
      <c r="AE10" s="91">
        <v>126100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1075880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445800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621250</v>
      </c>
      <c r="N12" s="89">
        <v>0</v>
      </c>
      <c r="O12" s="90"/>
      <c r="P12" s="91">
        <v>31920</v>
      </c>
      <c r="Q12" s="89">
        <v>0</v>
      </c>
      <c r="R12" s="90"/>
      <c r="S12" s="91">
        <v>19200</v>
      </c>
      <c r="T12" s="89">
        <v>0</v>
      </c>
      <c r="U12" s="90"/>
      <c r="V12" s="91">
        <v>1500</v>
      </c>
      <c r="W12" s="89">
        <v>0</v>
      </c>
      <c r="X12" s="90"/>
      <c r="Y12" s="91">
        <v>16000</v>
      </c>
      <c r="Z12" s="89">
        <v>0</v>
      </c>
      <c r="AA12" s="90"/>
      <c r="AB12" s="91">
        <v>1035000</v>
      </c>
      <c r="AC12" s="89">
        <v>0</v>
      </c>
      <c r="AD12" s="90"/>
      <c r="AE12" s="91">
        <v>271500</v>
      </c>
      <c r="AF12" s="89">
        <v>0</v>
      </c>
      <c r="AG12" s="90"/>
      <c r="AH12" s="91">
        <v>4500</v>
      </c>
      <c r="AI12" s="89">
        <v>0</v>
      </c>
      <c r="AJ12" s="90"/>
      <c r="AK12" s="91">
        <v>25600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2510270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28000</v>
      </c>
      <c r="N13" s="89">
        <v>0</v>
      </c>
      <c r="O13" s="90"/>
      <c r="P13" s="91">
        <v>7000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416400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28692.96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15850.23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13376.150000000001</v>
      </c>
      <c r="AC16" s="89">
        <v>0</v>
      </c>
      <c r="AD16" s="90"/>
      <c r="AE16" s="97">
        <v>36651.89</v>
      </c>
      <c r="AF16" s="89">
        <v>0</v>
      </c>
      <c r="AG16" s="101"/>
      <c r="AH16" s="97"/>
      <c r="AI16" s="89"/>
      <c r="AJ16" s="101"/>
      <c r="AK16" s="97">
        <v>5866.6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101437.83000000002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192412.16999999998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299212.17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1353572.96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665100.23</v>
      </c>
      <c r="N20" s="78">
        <f t="shared" si="1"/>
        <v>0</v>
      </c>
      <c r="O20" s="77">
        <f t="shared" si="1"/>
        <v>0</v>
      </c>
      <c r="P20" s="98">
        <f t="shared" si="1"/>
        <v>38920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1500</v>
      </c>
      <c r="W20" s="78">
        <f t="shared" si="1"/>
        <v>0</v>
      </c>
      <c r="X20" s="77">
        <f t="shared" si="1"/>
        <v>0</v>
      </c>
      <c r="Y20" s="98">
        <f t="shared" si="1"/>
        <v>135000</v>
      </c>
      <c r="Z20" s="78">
        <f t="shared" si="1"/>
        <v>0</v>
      </c>
      <c r="AA20" s="77">
        <f t="shared" si="1"/>
        <v>0</v>
      </c>
      <c r="AB20" s="98">
        <f t="shared" si="1"/>
        <v>1124276.15</v>
      </c>
      <c r="AC20" s="78">
        <f t="shared" si="1"/>
        <v>0</v>
      </c>
      <c r="AD20" s="77">
        <f t="shared" si="1"/>
        <v>0</v>
      </c>
      <c r="AE20" s="98">
        <f t="shared" si="1"/>
        <v>434251.89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278666.6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192412.16999999998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4493700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285000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188000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698000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285000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188000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698000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163500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163500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178550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178550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1483572.96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950100.23</v>
      </c>
      <c r="N53" s="86">
        <f t="shared" si="11"/>
        <v>0</v>
      </c>
      <c r="O53" s="86">
        <f t="shared" si="11"/>
        <v>0</v>
      </c>
      <c r="P53" s="86">
        <f t="shared" si="11"/>
        <v>38920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1500</v>
      </c>
      <c r="W53" s="86">
        <f t="shared" si="11"/>
        <v>0</v>
      </c>
      <c r="X53" s="86">
        <f t="shared" si="11"/>
        <v>0</v>
      </c>
      <c r="Y53" s="86">
        <f t="shared" si="11"/>
        <v>135000</v>
      </c>
      <c r="Z53" s="86">
        <f t="shared" si="11"/>
        <v>0</v>
      </c>
      <c r="AA53" s="86">
        <f t="shared" si="11"/>
        <v>0</v>
      </c>
      <c r="AB53" s="86">
        <f t="shared" si="11"/>
        <v>1219276.15</v>
      </c>
      <c r="AC53" s="86">
        <f t="shared" si="11"/>
        <v>0</v>
      </c>
      <c r="AD53" s="86">
        <f t="shared" si="11"/>
        <v>0</v>
      </c>
      <c r="AE53" s="86">
        <f t="shared" si="11"/>
        <v>622251.89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278666.6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192412.16999999998</v>
      </c>
      <c r="BJ53" s="86">
        <f t="shared" si="11"/>
        <v>0</v>
      </c>
      <c r="BK53" s="86">
        <f t="shared" si="11"/>
        <v>0</v>
      </c>
      <c r="BL53" s="86">
        <f t="shared" si="11"/>
        <v>178550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7723450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639780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>
        <v>0</v>
      </c>
      <c r="AC10" s="89">
        <v>0</v>
      </c>
      <c r="AD10" s="90"/>
      <c r="AE10" s="91">
        <v>126100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1075880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445800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621250</v>
      </c>
      <c r="N12" s="89">
        <v>0</v>
      </c>
      <c r="O12" s="90"/>
      <c r="P12" s="91">
        <v>31920</v>
      </c>
      <c r="Q12" s="89">
        <v>0</v>
      </c>
      <c r="R12" s="90"/>
      <c r="S12" s="91">
        <v>19200</v>
      </c>
      <c r="T12" s="89">
        <v>0</v>
      </c>
      <c r="U12" s="90"/>
      <c r="V12" s="91">
        <v>1500</v>
      </c>
      <c r="W12" s="89">
        <v>0</v>
      </c>
      <c r="X12" s="90"/>
      <c r="Y12" s="91">
        <v>16000</v>
      </c>
      <c r="Z12" s="89">
        <v>0</v>
      </c>
      <c r="AA12" s="90"/>
      <c r="AB12" s="91">
        <v>1035000</v>
      </c>
      <c r="AC12" s="89">
        <v>0</v>
      </c>
      <c r="AD12" s="90"/>
      <c r="AE12" s="91">
        <v>271500</v>
      </c>
      <c r="AF12" s="89">
        <v>0</v>
      </c>
      <c r="AG12" s="90"/>
      <c r="AH12" s="91">
        <v>4500</v>
      </c>
      <c r="AI12" s="89">
        <v>0</v>
      </c>
      <c r="AJ12" s="90"/>
      <c r="AK12" s="91">
        <v>25600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2510270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28000</v>
      </c>
      <c r="N13" s="89">
        <v>0</v>
      </c>
      <c r="O13" s="90"/>
      <c r="P13" s="91">
        <v>7000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416400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29105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15170.61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12953.86</v>
      </c>
      <c r="AC16" s="89">
        <v>0</v>
      </c>
      <c r="AD16" s="90"/>
      <c r="AE16" s="97">
        <v>35251.51</v>
      </c>
      <c r="AF16" s="89">
        <v>0</v>
      </c>
      <c r="AG16" s="101"/>
      <c r="AH16" s="97"/>
      <c r="AI16" s="89"/>
      <c r="AJ16" s="101"/>
      <c r="AK16" s="97">
        <v>5697.03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99178.01000000001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191971.99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298771.99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1353985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664420.61</v>
      </c>
      <c r="N20" s="78">
        <f t="shared" si="1"/>
        <v>0</v>
      </c>
      <c r="O20" s="77">
        <f t="shared" si="1"/>
        <v>0</v>
      </c>
      <c r="P20" s="98">
        <f t="shared" si="1"/>
        <v>38920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1500</v>
      </c>
      <c r="W20" s="78">
        <f t="shared" si="1"/>
        <v>0</v>
      </c>
      <c r="X20" s="77">
        <f t="shared" si="1"/>
        <v>0</v>
      </c>
      <c r="Y20" s="98">
        <f t="shared" si="1"/>
        <v>135000</v>
      </c>
      <c r="Z20" s="78">
        <f t="shared" si="1"/>
        <v>0</v>
      </c>
      <c r="AA20" s="77">
        <f t="shared" si="1"/>
        <v>0</v>
      </c>
      <c r="AB20" s="98">
        <f t="shared" si="1"/>
        <v>1123853.86</v>
      </c>
      <c r="AC20" s="78">
        <f t="shared" si="1"/>
        <v>0</v>
      </c>
      <c r="AD20" s="77">
        <f t="shared" si="1"/>
        <v>0</v>
      </c>
      <c r="AE20" s="98">
        <f t="shared" si="1"/>
        <v>432851.51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278497.03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191971.99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4491000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188000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188000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166200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166200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181250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181250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1483985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664420.61</v>
      </c>
      <c r="N53" s="86">
        <f t="shared" si="11"/>
        <v>0</v>
      </c>
      <c r="O53" s="86">
        <f t="shared" si="11"/>
        <v>0</v>
      </c>
      <c r="P53" s="86">
        <f t="shared" si="11"/>
        <v>38920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1500</v>
      </c>
      <c r="W53" s="86">
        <f t="shared" si="11"/>
        <v>0</v>
      </c>
      <c r="X53" s="86">
        <f t="shared" si="11"/>
        <v>0</v>
      </c>
      <c r="Y53" s="86">
        <f t="shared" si="11"/>
        <v>135000</v>
      </c>
      <c r="Z53" s="86">
        <f t="shared" si="11"/>
        <v>0</v>
      </c>
      <c r="AA53" s="86">
        <f t="shared" si="11"/>
        <v>0</v>
      </c>
      <c r="AB53" s="86">
        <f t="shared" si="11"/>
        <v>1218853.86</v>
      </c>
      <c r="AC53" s="86">
        <f t="shared" si="11"/>
        <v>0</v>
      </c>
      <c r="AD53" s="86">
        <f t="shared" si="11"/>
        <v>0</v>
      </c>
      <c r="AE53" s="86">
        <f t="shared" si="11"/>
        <v>620851.51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278497.03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191971.99</v>
      </c>
      <c r="BJ53" s="86">
        <f t="shared" si="11"/>
        <v>0</v>
      </c>
      <c r="BK53" s="86">
        <f t="shared" si="11"/>
        <v>0</v>
      </c>
      <c r="BL53" s="86">
        <f t="shared" si="11"/>
        <v>181250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7438450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2021-01-27T09:30:59Z</dcterms:modified>
  <cp:category/>
  <cp:version/>
  <cp:contentType/>
  <cp:contentStatus/>
</cp:coreProperties>
</file>