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<sst xmlns="http://schemas.openxmlformats.org/spreadsheetml/2006/main" count="870" uniqueCount="151">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</sst>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1804004.83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3481000</v>
      </c>
      <c r="E10" s="45">
        <v>5174658.119999999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250000</v>
      </c>
      <c r="E14" s="45">
        <v>259105.56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3731000</v>
      </c>
      <c r="E16" s="51">
        <f>E10+E11+E12+E13+E14+E15</f>
        <v>5433763.679999999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80000</v>
      </c>
      <c r="E18" s="45">
        <v>84898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80000</v>
      </c>
      <c r="E23" s="51">
        <f>E18+E19+E20+E21+E22</f>
        <v>84898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887140</v>
      </c>
      <c r="E25" s="45">
        <v>995963.29</v>
      </c>
    </row>
    <row r="26" spans="2:5" ht="15">
      <c r="B26" s="13">
        <v>30200</v>
      </c>
      <c r="C26" s="54" t="s">
        <v>28</v>
      </c>
      <c r="D26" s="39">
        <v>30000</v>
      </c>
      <c r="E26" s="45">
        <v>30000</v>
      </c>
    </row>
    <row r="27" spans="2:5" ht="15">
      <c r="B27" s="13">
        <v>30300</v>
      </c>
      <c r="C27" s="54" t="s">
        <v>29</v>
      </c>
      <c r="D27" s="39">
        <v>60000</v>
      </c>
      <c r="E27" s="45">
        <v>60000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85050</v>
      </c>
      <c r="E29" s="50">
        <v>85050</v>
      </c>
    </row>
    <row r="30" spans="2:5" ht="15.75" thickBot="1">
      <c r="B30" s="16">
        <v>30000</v>
      </c>
      <c r="C30" s="15" t="s">
        <v>32</v>
      </c>
      <c r="D30" s="48">
        <f>D25+D26+D27+D28+D29</f>
        <v>1062190</v>
      </c>
      <c r="E30" s="51">
        <f>E25+E26+E27+E28+E29</f>
        <v>1171013.29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90000</v>
      </c>
      <c r="E33" s="59">
        <v>375000</v>
      </c>
    </row>
    <row r="34" spans="2:5" ht="15">
      <c r="B34" s="13">
        <v>40300</v>
      </c>
      <c r="C34" s="54" t="s">
        <v>37</v>
      </c>
      <c r="D34" s="61">
        <v>596000</v>
      </c>
      <c r="E34" s="45">
        <v>596000</v>
      </c>
    </row>
    <row r="35" spans="2:5" ht="15">
      <c r="B35" s="13">
        <v>40400</v>
      </c>
      <c r="C35" s="54" t="s">
        <v>38</v>
      </c>
      <c r="D35" s="39">
        <v>8000</v>
      </c>
      <c r="E35" s="45">
        <v>8000</v>
      </c>
    </row>
    <row r="36" spans="2:5" ht="15">
      <c r="B36" s="13">
        <v>40500</v>
      </c>
      <c r="C36" s="54" t="s">
        <v>39</v>
      </c>
      <c r="D36" s="49">
        <v>127000</v>
      </c>
      <c r="E36" s="50">
        <v>127000</v>
      </c>
    </row>
    <row r="37" spans="2:5" ht="15.75" thickBot="1">
      <c r="B37" s="16">
        <v>40000</v>
      </c>
      <c r="C37" s="15" t="s">
        <v>40</v>
      </c>
      <c r="D37" s="48">
        <f>D32+D33+D34+D35+D36</f>
        <v>821000</v>
      </c>
      <c r="E37" s="51">
        <f>E32+E33+E34+E35+E36</f>
        <v>1106000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>
        <v>0</v>
      </c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636506.8</v>
      </c>
      <c r="E47" s="45">
        <v>636506.8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636506.8</v>
      </c>
      <c r="E49" s="51">
        <f>E45+E46+E47+E48</f>
        <v>636506.8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800000</v>
      </c>
      <c r="E51" s="62">
        <v>800000</v>
      </c>
    </row>
    <row r="52" spans="2:5" ht="15.75" thickBot="1">
      <c r="B52" s="16">
        <v>70000</v>
      </c>
      <c r="C52" s="15" t="s">
        <v>58</v>
      </c>
      <c r="D52" s="48">
        <f>D51</f>
        <v>800000</v>
      </c>
      <c r="E52" s="51">
        <f>E51</f>
        <v>800000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1035200</v>
      </c>
      <c r="E54" s="45">
        <v>1440975.5899999999</v>
      </c>
    </row>
    <row r="55" spans="2:5" ht="15">
      <c r="B55" s="13">
        <v>90200</v>
      </c>
      <c r="C55" s="54" t="s">
        <v>62</v>
      </c>
      <c r="D55" s="61">
        <v>518000</v>
      </c>
      <c r="E55" s="62">
        <v>522744</v>
      </c>
    </row>
    <row r="56" spans="2:5" ht="15.75" thickBot="1">
      <c r="B56" s="16">
        <v>90000</v>
      </c>
      <c r="C56" s="15" t="s">
        <v>63</v>
      </c>
      <c r="D56" s="48">
        <f>D54+D55</f>
        <v>1553200</v>
      </c>
      <c r="E56" s="51">
        <f>E54+E55</f>
        <v>1963719.5899999999</v>
      </c>
    </row>
    <row r="57" spans="2:5" ht="16.5" thickBot="1" thickTop="1">
      <c r="B57" s="109" t="s">
        <v>64</v>
      </c>
      <c r="C57" s="110"/>
      <c r="D57" s="52">
        <f>D16+D23+D30+D37+D43+D49+D52+D56</f>
        <v>8683896.8</v>
      </c>
      <c r="E57" s="55">
        <f>E16+E23+E30+E37+E43+E49+E52+E56</f>
        <v>11195901.36</v>
      </c>
    </row>
    <row r="58" spans="2:5" ht="16.5" thickBot="1" thickTop="1">
      <c r="B58" s="109" t="s">
        <v>65</v>
      </c>
      <c r="C58" s="110"/>
      <c r="D58" s="52">
        <f>D57+D5+D6+D7+D8</f>
        <v>8683896.8</v>
      </c>
      <c r="E58" s="55">
        <f>E57+E5+E6+E7+E8</f>
        <v>12999906.19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3406000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250000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3656000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80000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80000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846140</v>
      </c>
      <c r="E25" s="45"/>
    </row>
    <row r="26" spans="2:5" ht="15">
      <c r="B26" s="13">
        <v>30200</v>
      </c>
      <c r="C26" s="54" t="s">
        <v>28</v>
      </c>
      <c r="D26" s="39">
        <v>30000</v>
      </c>
      <c r="E26" s="45"/>
    </row>
    <row r="27" spans="2:5" ht="15">
      <c r="B27" s="13">
        <v>30300</v>
      </c>
      <c r="C27" s="54" t="s">
        <v>29</v>
      </c>
      <c r="D27" s="39">
        <v>60000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65050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1001190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571000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127000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698000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200000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200000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800000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1035200</v>
      </c>
      <c r="E54" s="45"/>
    </row>
    <row r="55" spans="2:5" ht="15">
      <c r="B55" s="13">
        <v>90200</v>
      </c>
      <c r="C55" s="54" t="s">
        <v>62</v>
      </c>
      <c r="D55" s="61">
        <v>518000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1553200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7988390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7988390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3401000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250000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3651000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80000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80000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846140</v>
      </c>
      <c r="E25" s="45"/>
    </row>
    <row r="26" spans="2:5" ht="15">
      <c r="B26" s="13">
        <v>30200</v>
      </c>
      <c r="C26" s="54" t="s">
        <v>28</v>
      </c>
      <c r="D26" s="39">
        <v>30000</v>
      </c>
      <c r="E26" s="45"/>
    </row>
    <row r="27" spans="2:5" ht="15">
      <c r="B27" s="13">
        <v>30300</v>
      </c>
      <c r="C27" s="54" t="s">
        <v>29</v>
      </c>
      <c r="D27" s="39">
        <v>60000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65050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1001190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286000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127000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413000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800000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1035200</v>
      </c>
      <c r="E54" s="45"/>
    </row>
    <row r="55" spans="2:5" ht="15">
      <c r="B55" s="13">
        <v>90200</v>
      </c>
      <c r="C55" s="54" t="s">
        <v>62</v>
      </c>
      <c r="D55" s="61">
        <v>518000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1553200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7498390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7498390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600880</v>
      </c>
      <c r="E10" s="89">
        <v>0</v>
      </c>
      <c r="F10" s="90">
        <v>952313.7399999999</v>
      </c>
      <c r="G10" s="88"/>
      <c r="H10" s="89"/>
      <c r="I10" s="90"/>
      <c r="J10" s="97">
        <v>191100</v>
      </c>
      <c r="K10" s="89">
        <v>0</v>
      </c>
      <c r="L10" s="101">
        <v>283298.88</v>
      </c>
      <c r="M10" s="91">
        <v>0</v>
      </c>
      <c r="N10" s="89">
        <v>0</v>
      </c>
      <c r="O10" s="90">
        <v>0</v>
      </c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>
        <v>140400</v>
      </c>
      <c r="Z10" s="89">
        <v>0</v>
      </c>
      <c r="AA10" s="90">
        <v>227567.82</v>
      </c>
      <c r="AB10" s="91">
        <v>0</v>
      </c>
      <c r="AC10" s="89">
        <v>0</v>
      </c>
      <c r="AD10" s="90">
        <v>0</v>
      </c>
      <c r="AE10" s="91">
        <v>137800</v>
      </c>
      <c r="AF10" s="89">
        <v>0</v>
      </c>
      <c r="AG10" s="90">
        <v>197580.56999999998</v>
      </c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1070180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1660761.01</v>
      </c>
    </row>
    <row r="11" spans="2:76" ht="15">
      <c r="B11" s="13">
        <v>102</v>
      </c>
      <c r="C11" s="25" t="s">
        <v>92</v>
      </c>
      <c r="D11" s="88">
        <v>85000</v>
      </c>
      <c r="E11" s="89">
        <v>0</v>
      </c>
      <c r="F11" s="90">
        <v>107683.68999999999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85000</v>
      </c>
      <c r="BW11" s="77">
        <f t="shared" si="1"/>
        <v>0</v>
      </c>
      <c r="BX11" s="79">
        <f t="shared" si="2"/>
        <v>107683.68999999999</v>
      </c>
    </row>
    <row r="12" spans="2:76" ht="15">
      <c r="B12" s="13">
        <v>103</v>
      </c>
      <c r="C12" s="25" t="s">
        <v>93</v>
      </c>
      <c r="D12" s="88">
        <v>472900</v>
      </c>
      <c r="E12" s="89">
        <v>0</v>
      </c>
      <c r="F12" s="90">
        <v>766850.1900000001</v>
      </c>
      <c r="G12" s="88"/>
      <c r="H12" s="89"/>
      <c r="I12" s="90"/>
      <c r="J12" s="97">
        <v>15000</v>
      </c>
      <c r="K12" s="89">
        <v>0</v>
      </c>
      <c r="L12" s="101">
        <v>20759.41</v>
      </c>
      <c r="M12" s="91">
        <v>627750</v>
      </c>
      <c r="N12" s="89">
        <v>0</v>
      </c>
      <c r="O12" s="90">
        <v>982942.2200000002</v>
      </c>
      <c r="P12" s="91">
        <v>34420</v>
      </c>
      <c r="Q12" s="89">
        <v>0</v>
      </c>
      <c r="R12" s="90">
        <v>44470.94</v>
      </c>
      <c r="S12" s="91">
        <v>19200</v>
      </c>
      <c r="T12" s="89">
        <v>0</v>
      </c>
      <c r="U12" s="90">
        <v>23054.07</v>
      </c>
      <c r="V12" s="91">
        <v>1500</v>
      </c>
      <c r="W12" s="89">
        <v>0</v>
      </c>
      <c r="X12" s="90">
        <v>1500</v>
      </c>
      <c r="Y12" s="91">
        <v>17500</v>
      </c>
      <c r="Z12" s="89">
        <v>0</v>
      </c>
      <c r="AA12" s="90">
        <v>66251.16</v>
      </c>
      <c r="AB12" s="91">
        <v>1042600</v>
      </c>
      <c r="AC12" s="89">
        <v>0</v>
      </c>
      <c r="AD12" s="90">
        <v>1627699.67</v>
      </c>
      <c r="AE12" s="91">
        <v>267000</v>
      </c>
      <c r="AF12" s="89">
        <v>0</v>
      </c>
      <c r="AG12" s="90">
        <v>426443.79</v>
      </c>
      <c r="AH12" s="91">
        <v>4500</v>
      </c>
      <c r="AI12" s="89">
        <v>0</v>
      </c>
      <c r="AJ12" s="90">
        <v>4985.4400000000005</v>
      </c>
      <c r="AK12" s="91">
        <v>42500</v>
      </c>
      <c r="AL12" s="89">
        <v>0</v>
      </c>
      <c r="AM12" s="90">
        <v>59677.659999999996</v>
      </c>
      <c r="AN12" s="91">
        <v>14000</v>
      </c>
      <c r="AO12" s="89">
        <v>0</v>
      </c>
      <c r="AP12" s="90">
        <v>23218.21</v>
      </c>
      <c r="AQ12" s="91">
        <v>9000</v>
      </c>
      <c r="AR12" s="89">
        <v>0</v>
      </c>
      <c r="AS12" s="90">
        <v>13812.5</v>
      </c>
      <c r="AT12" s="91">
        <v>0</v>
      </c>
      <c r="AU12" s="89">
        <v>0</v>
      </c>
      <c r="AV12" s="90">
        <v>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2567870</v>
      </c>
      <c r="BW12" s="77">
        <f t="shared" si="1"/>
        <v>0</v>
      </c>
      <c r="BX12" s="79">
        <f t="shared" si="2"/>
        <v>4061665.2600000002</v>
      </c>
    </row>
    <row r="13" spans="2:76" ht="15">
      <c r="B13" s="13">
        <v>104</v>
      </c>
      <c r="C13" s="25" t="s">
        <v>19</v>
      </c>
      <c r="D13" s="88">
        <v>44000</v>
      </c>
      <c r="E13" s="89">
        <v>0</v>
      </c>
      <c r="F13" s="90">
        <v>44000</v>
      </c>
      <c r="G13" s="88"/>
      <c r="H13" s="89"/>
      <c r="I13" s="90"/>
      <c r="J13" s="97"/>
      <c r="K13" s="89"/>
      <c r="L13" s="101"/>
      <c r="M13" s="91">
        <v>34000</v>
      </c>
      <c r="N13" s="89">
        <v>0</v>
      </c>
      <c r="O13" s="90">
        <v>49000</v>
      </c>
      <c r="P13" s="91">
        <v>28000</v>
      </c>
      <c r="Q13" s="89">
        <v>0</v>
      </c>
      <c r="R13" s="90">
        <v>29650</v>
      </c>
      <c r="S13" s="91">
        <v>16300</v>
      </c>
      <c r="T13" s="89">
        <v>0</v>
      </c>
      <c r="U13" s="90">
        <v>22560</v>
      </c>
      <c r="V13" s="91"/>
      <c r="W13" s="89"/>
      <c r="X13" s="90"/>
      <c r="Y13" s="91">
        <v>0</v>
      </c>
      <c r="Z13" s="89">
        <v>0</v>
      </c>
      <c r="AA13" s="90">
        <v>0</v>
      </c>
      <c r="AB13" s="91">
        <v>76900</v>
      </c>
      <c r="AC13" s="89">
        <v>0</v>
      </c>
      <c r="AD13" s="90">
        <v>182441.85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252200</v>
      </c>
      <c r="AL13" s="89">
        <v>0</v>
      </c>
      <c r="AM13" s="90">
        <v>352299.6</v>
      </c>
      <c r="AN13" s="91"/>
      <c r="AO13" s="89"/>
      <c r="AP13" s="90"/>
      <c r="AQ13" s="91">
        <v>0</v>
      </c>
      <c r="AR13" s="89">
        <v>0</v>
      </c>
      <c r="AS13" s="90">
        <v>4412.89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451400</v>
      </c>
      <c r="BW13" s="77">
        <f t="shared" si="1"/>
        <v>0</v>
      </c>
      <c r="BX13" s="79">
        <f t="shared" si="2"/>
        <v>684364.34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43500</v>
      </c>
      <c r="E16" s="89">
        <v>0</v>
      </c>
      <c r="F16" s="90">
        <v>43500</v>
      </c>
      <c r="G16" s="88"/>
      <c r="H16" s="89"/>
      <c r="I16" s="90"/>
      <c r="J16" s="97"/>
      <c r="K16" s="89"/>
      <c r="L16" s="101"/>
      <c r="M16" s="91">
        <v>28500</v>
      </c>
      <c r="N16" s="89">
        <v>0</v>
      </c>
      <c r="O16" s="90">
        <v>28500</v>
      </c>
      <c r="P16" s="97"/>
      <c r="Q16" s="89"/>
      <c r="R16" s="101"/>
      <c r="S16" s="91">
        <v>1000</v>
      </c>
      <c r="T16" s="89">
        <v>0</v>
      </c>
      <c r="U16" s="90">
        <v>1000</v>
      </c>
      <c r="V16" s="91"/>
      <c r="W16" s="89"/>
      <c r="X16" s="90"/>
      <c r="Y16" s="97"/>
      <c r="Z16" s="89"/>
      <c r="AA16" s="101"/>
      <c r="AB16" s="91">
        <v>1800</v>
      </c>
      <c r="AC16" s="89">
        <v>0</v>
      </c>
      <c r="AD16" s="90">
        <v>1800</v>
      </c>
      <c r="AE16" s="97">
        <v>53500</v>
      </c>
      <c r="AF16" s="89">
        <v>0</v>
      </c>
      <c r="AG16" s="101">
        <v>53500</v>
      </c>
      <c r="AH16" s="97"/>
      <c r="AI16" s="89"/>
      <c r="AJ16" s="101"/>
      <c r="AK16" s="97">
        <v>8000</v>
      </c>
      <c r="AL16" s="89">
        <v>0</v>
      </c>
      <c r="AM16" s="101">
        <v>8000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136300</v>
      </c>
      <c r="BW16" s="77">
        <f t="shared" si="1"/>
        <v>0</v>
      </c>
      <c r="BX16" s="79">
        <f t="shared" si="2"/>
        <v>136300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20000</v>
      </c>
      <c r="E18" s="89">
        <v>0</v>
      </c>
      <c r="F18" s="90">
        <v>20000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20000</v>
      </c>
      <c r="BW18" s="77">
        <f t="shared" si="1"/>
        <v>0</v>
      </c>
      <c r="BX18" s="79">
        <f t="shared" si="2"/>
        <v>20000</v>
      </c>
    </row>
    <row r="19" spans="2:76" ht="15">
      <c r="B19" s="13">
        <v>110</v>
      </c>
      <c r="C19" s="25" t="s">
        <v>98</v>
      </c>
      <c r="D19" s="88">
        <v>105300</v>
      </c>
      <c r="E19" s="89">
        <v>0</v>
      </c>
      <c r="F19" s="90">
        <v>118746.76999999999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217090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322390</v>
      </c>
      <c r="BW19" s="77">
        <f t="shared" si="1"/>
        <v>0</v>
      </c>
      <c r="BX19" s="79">
        <f t="shared" si="2"/>
        <v>118746.76999999999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1371580</v>
      </c>
      <c r="E20" s="78">
        <f t="shared" si="3"/>
        <v>0</v>
      </c>
      <c r="F20" s="79">
        <f t="shared" si="3"/>
        <v>2053094.3900000001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206100</v>
      </c>
      <c r="K20" s="78">
        <f t="shared" si="3"/>
        <v>0</v>
      </c>
      <c r="L20" s="77">
        <f t="shared" si="3"/>
        <v>304058.29</v>
      </c>
      <c r="M20" s="98">
        <f t="shared" si="3"/>
        <v>690250</v>
      </c>
      <c r="N20" s="78">
        <f t="shared" si="3"/>
        <v>0</v>
      </c>
      <c r="O20" s="77">
        <f t="shared" si="3"/>
        <v>1060442.2200000002</v>
      </c>
      <c r="P20" s="98">
        <f t="shared" si="3"/>
        <v>62420</v>
      </c>
      <c r="Q20" s="78">
        <f t="shared" si="3"/>
        <v>0</v>
      </c>
      <c r="R20" s="77">
        <f t="shared" si="3"/>
        <v>74120.94</v>
      </c>
      <c r="S20" s="98">
        <f t="shared" si="3"/>
        <v>36500</v>
      </c>
      <c r="T20" s="78">
        <f t="shared" si="3"/>
        <v>0</v>
      </c>
      <c r="U20" s="77">
        <f t="shared" si="3"/>
        <v>46614.07</v>
      </c>
      <c r="V20" s="98">
        <f t="shared" si="3"/>
        <v>1500</v>
      </c>
      <c r="W20" s="78">
        <f t="shared" si="3"/>
        <v>0</v>
      </c>
      <c r="X20" s="77">
        <f t="shared" si="3"/>
        <v>1500</v>
      </c>
      <c r="Y20" s="98">
        <f t="shared" si="3"/>
        <v>157900</v>
      </c>
      <c r="Z20" s="78">
        <f t="shared" si="3"/>
        <v>0</v>
      </c>
      <c r="AA20" s="77">
        <f t="shared" si="3"/>
        <v>293818.98</v>
      </c>
      <c r="AB20" s="98">
        <f t="shared" si="3"/>
        <v>1121300</v>
      </c>
      <c r="AC20" s="78">
        <f t="shared" si="3"/>
        <v>0</v>
      </c>
      <c r="AD20" s="77">
        <f t="shared" si="3"/>
        <v>1811941.52</v>
      </c>
      <c r="AE20" s="98">
        <f t="shared" si="3"/>
        <v>458300</v>
      </c>
      <c r="AF20" s="78">
        <f t="shared" si="3"/>
        <v>0</v>
      </c>
      <c r="AG20" s="77">
        <f t="shared" si="3"/>
        <v>677524.36</v>
      </c>
      <c r="AH20" s="98">
        <f t="shared" si="3"/>
        <v>4500</v>
      </c>
      <c r="AI20" s="78">
        <f t="shared" si="3"/>
        <v>0</v>
      </c>
      <c r="AJ20" s="77">
        <f t="shared" si="3"/>
        <v>4985.4400000000005</v>
      </c>
      <c r="AK20" s="98">
        <f t="shared" si="3"/>
        <v>302700</v>
      </c>
      <c r="AL20" s="78">
        <f t="shared" si="3"/>
        <v>0</v>
      </c>
      <c r="AM20" s="77">
        <f t="shared" si="3"/>
        <v>419977.25999999995</v>
      </c>
      <c r="AN20" s="98">
        <f t="shared" si="3"/>
        <v>14000</v>
      </c>
      <c r="AO20" s="78">
        <f t="shared" si="3"/>
        <v>0</v>
      </c>
      <c r="AP20" s="77">
        <f t="shared" si="3"/>
        <v>23218.21</v>
      </c>
      <c r="AQ20" s="98">
        <f t="shared" si="3"/>
        <v>9000</v>
      </c>
      <c r="AR20" s="78">
        <f t="shared" si="3"/>
        <v>0</v>
      </c>
      <c r="AS20" s="77">
        <f t="shared" si="3"/>
        <v>18225.39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217090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4653140</v>
      </c>
      <c r="BW20" s="77">
        <f>BW10+BW11+BW12+BW13+BW14+BW15+BW16+BW17+BW18+BW19</f>
        <v>0</v>
      </c>
      <c r="BX20" s="95">
        <f>BX10+BX11+BX12+BX13+BX14+BX15+BX16+BX17+BX18+BX19</f>
        <v>6789521.069999999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88000</v>
      </c>
      <c r="E24" s="89">
        <v>0</v>
      </c>
      <c r="F24" s="90">
        <v>226136.97999999998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310000</v>
      </c>
      <c r="N24" s="89">
        <v>0</v>
      </c>
      <c r="O24" s="101">
        <v>379679.77</v>
      </c>
      <c r="P24" s="97">
        <v>300000</v>
      </c>
      <c r="Q24" s="89">
        <v>0</v>
      </c>
      <c r="R24" s="101">
        <v>300000</v>
      </c>
      <c r="S24" s="97">
        <v>186506.8</v>
      </c>
      <c r="T24" s="89">
        <v>0</v>
      </c>
      <c r="U24" s="101">
        <v>242055.8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83000</v>
      </c>
      <c r="AC24" s="89">
        <v>0</v>
      </c>
      <c r="AD24" s="101">
        <v>512546.25</v>
      </c>
      <c r="AE24" s="97">
        <v>190000</v>
      </c>
      <c r="AF24" s="89">
        <v>0</v>
      </c>
      <c r="AG24" s="101">
        <v>423069.61</v>
      </c>
      <c r="AH24" s="97">
        <v>0</v>
      </c>
      <c r="AI24" s="89">
        <v>0</v>
      </c>
      <c r="AJ24" s="101">
        <v>0</v>
      </c>
      <c r="AK24" s="97">
        <v>150000</v>
      </c>
      <c r="AL24" s="89">
        <v>0</v>
      </c>
      <c r="AM24" s="101">
        <v>297769.41000000003</v>
      </c>
      <c r="AN24" s="97"/>
      <c r="AO24" s="89"/>
      <c r="AP24" s="101"/>
      <c r="AQ24" s="97">
        <v>150000</v>
      </c>
      <c r="AR24" s="89">
        <v>0</v>
      </c>
      <c r="AS24" s="101">
        <v>150000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1457506.8</v>
      </c>
      <c r="BW24" s="77">
        <f t="shared" si="4"/>
        <v>0</v>
      </c>
      <c r="BX24" s="79">
        <f t="shared" si="4"/>
        <v>2531257.8200000003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9763.65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9763.65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88000</v>
      </c>
      <c r="E28" s="78">
        <f t="shared" si="5"/>
        <v>0</v>
      </c>
      <c r="F28" s="79">
        <f t="shared" si="5"/>
        <v>226136.97999999998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310000</v>
      </c>
      <c r="N28" s="78">
        <f t="shared" si="5"/>
        <v>0</v>
      </c>
      <c r="O28" s="77">
        <f t="shared" si="5"/>
        <v>379679.77</v>
      </c>
      <c r="P28" s="98">
        <f t="shared" si="5"/>
        <v>300000</v>
      </c>
      <c r="Q28" s="78">
        <f t="shared" si="5"/>
        <v>0</v>
      </c>
      <c r="R28" s="77">
        <f t="shared" si="5"/>
        <v>300000</v>
      </c>
      <c r="S28" s="98">
        <f t="shared" si="5"/>
        <v>186506.8</v>
      </c>
      <c r="T28" s="78">
        <f t="shared" si="5"/>
        <v>0</v>
      </c>
      <c r="U28" s="77">
        <f t="shared" si="5"/>
        <v>242055.8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83000</v>
      </c>
      <c r="AC28" s="78">
        <f t="shared" si="5"/>
        <v>0</v>
      </c>
      <c r="AD28" s="77">
        <f t="shared" si="5"/>
        <v>512546.25</v>
      </c>
      <c r="AE28" s="98">
        <f t="shared" si="5"/>
        <v>190000</v>
      </c>
      <c r="AF28" s="78">
        <f t="shared" si="5"/>
        <v>0</v>
      </c>
      <c r="AG28" s="77">
        <f t="shared" si="5"/>
        <v>423069.61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150000</v>
      </c>
      <c r="AL28" s="78">
        <f t="shared" si="6"/>
        <v>0</v>
      </c>
      <c r="AM28" s="77">
        <f t="shared" si="6"/>
        <v>307533.06000000006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150000</v>
      </c>
      <c r="AR28" s="78">
        <f t="shared" si="6"/>
        <v>0</v>
      </c>
      <c r="AS28" s="77">
        <f t="shared" si="6"/>
        <v>150000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1457506.8</v>
      </c>
      <c r="BW28" s="77">
        <f>BW23+BW24+BW25+BW26+BW27</f>
        <v>0</v>
      </c>
      <c r="BX28" s="95">
        <f>BX23+BX24+BX25+BX26+BX27</f>
        <v>2541021.47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>
        <v>0</v>
      </c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15050</v>
      </c>
      <c r="BM39" s="89">
        <v>0</v>
      </c>
      <c r="BN39" s="101">
        <v>15050</v>
      </c>
      <c r="BO39" s="97"/>
      <c r="BP39" s="89"/>
      <c r="BQ39" s="101"/>
      <c r="BR39" s="97"/>
      <c r="BS39" s="89"/>
      <c r="BT39" s="101"/>
      <c r="BU39" s="76"/>
      <c r="BV39" s="85">
        <f t="shared" si="10"/>
        <v>15050</v>
      </c>
      <c r="BW39" s="77">
        <f t="shared" si="10"/>
        <v>0</v>
      </c>
      <c r="BX39" s="79">
        <f t="shared" si="10"/>
        <v>15050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205000</v>
      </c>
      <c r="BM40" s="89">
        <v>0</v>
      </c>
      <c r="BN40" s="101">
        <v>205000</v>
      </c>
      <c r="BO40" s="97"/>
      <c r="BP40" s="89"/>
      <c r="BQ40" s="101"/>
      <c r="BR40" s="97"/>
      <c r="BS40" s="89"/>
      <c r="BT40" s="101"/>
      <c r="BU40" s="76"/>
      <c r="BV40" s="85">
        <f t="shared" si="10"/>
        <v>205000</v>
      </c>
      <c r="BW40" s="77">
        <f t="shared" si="10"/>
        <v>0</v>
      </c>
      <c r="BX40" s="79">
        <f t="shared" si="10"/>
        <v>205000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220050</v>
      </c>
      <c r="BM42" s="78">
        <f t="shared" si="12"/>
        <v>0</v>
      </c>
      <c r="BN42" s="77">
        <f t="shared" si="12"/>
        <v>220050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220050</v>
      </c>
      <c r="BW42" s="77">
        <f>BW38+BW39+BW40+BW41</f>
        <v>0</v>
      </c>
      <c r="BX42" s="95">
        <f>BX38+BX39+BX40+BX41</f>
        <v>220050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800000</v>
      </c>
      <c r="BP45" s="89">
        <v>0</v>
      </c>
      <c r="BQ45" s="101">
        <v>800000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800000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800000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800000</v>
      </c>
      <c r="BP46" s="78">
        <f>BP45</f>
        <v>0</v>
      </c>
      <c r="BQ46" s="95">
        <f>BQ45</f>
        <v>800000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800000</v>
      </c>
      <c r="BW46" s="77">
        <f>BW45</f>
        <v>0</v>
      </c>
      <c r="BX46" s="95">
        <f>BX45</f>
        <v>800000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1035200</v>
      </c>
      <c r="BS49" s="89">
        <v>0</v>
      </c>
      <c r="BT49" s="101">
        <v>1427810.5899999999</v>
      </c>
      <c r="BU49" s="76"/>
      <c r="BV49" s="85">
        <f aca="true" t="shared" si="15" ref="BV49:BX50">D49+G49+J49+M49+P49+S49+V49+Y49+AB49+AE49+AH49+AK49+AN49+AQ49+AT49+AW49+AZ49+BC49+BF49+BI49+BL49+BO49+BR49</f>
        <v>1035200</v>
      </c>
      <c r="BW49" s="77">
        <f t="shared" si="15"/>
        <v>0</v>
      </c>
      <c r="BX49" s="79">
        <f t="shared" si="15"/>
        <v>1427810.5899999999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518000</v>
      </c>
      <c r="BS50" s="89">
        <v>0</v>
      </c>
      <c r="BT50" s="101">
        <v>533701.5</v>
      </c>
      <c r="BU50" s="76"/>
      <c r="BV50" s="85">
        <f t="shared" si="15"/>
        <v>518000</v>
      </c>
      <c r="BW50" s="77">
        <f t="shared" si="15"/>
        <v>0</v>
      </c>
      <c r="BX50" s="79">
        <f t="shared" si="15"/>
        <v>533701.5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1553200</v>
      </c>
      <c r="BS51" s="78">
        <f>BS49+BS50</f>
        <v>0</v>
      </c>
      <c r="BT51" s="77">
        <f>BT49+BT50</f>
        <v>1961512.0899999999</v>
      </c>
      <c r="BU51" s="85"/>
      <c r="BV51" s="85">
        <f>BV49+BV50</f>
        <v>1553200</v>
      </c>
      <c r="BW51" s="77">
        <f>BW49+BW50</f>
        <v>0</v>
      </c>
      <c r="BX51" s="95">
        <f>BX49+BX50</f>
        <v>1961512.0899999999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1459580</v>
      </c>
      <c r="E53" s="86">
        <f t="shared" si="18"/>
        <v>0</v>
      </c>
      <c r="F53" s="86">
        <f t="shared" si="18"/>
        <v>2279231.37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206100</v>
      </c>
      <c r="K53" s="86">
        <f t="shared" si="18"/>
        <v>0</v>
      </c>
      <c r="L53" s="86">
        <f t="shared" si="18"/>
        <v>304058.29</v>
      </c>
      <c r="M53" s="86">
        <f t="shared" si="18"/>
        <v>1000250</v>
      </c>
      <c r="N53" s="86">
        <f t="shared" si="18"/>
        <v>0</v>
      </c>
      <c r="O53" s="86">
        <f t="shared" si="18"/>
        <v>1440121.9900000002</v>
      </c>
      <c r="P53" s="86">
        <f t="shared" si="18"/>
        <v>362420</v>
      </c>
      <c r="Q53" s="86">
        <f t="shared" si="18"/>
        <v>0</v>
      </c>
      <c r="R53" s="86">
        <f t="shared" si="18"/>
        <v>374120.94</v>
      </c>
      <c r="S53" s="86">
        <f t="shared" si="18"/>
        <v>223006.8</v>
      </c>
      <c r="T53" s="86">
        <f t="shared" si="18"/>
        <v>0</v>
      </c>
      <c r="U53" s="86">
        <f t="shared" si="18"/>
        <v>288669.87</v>
      </c>
      <c r="V53" s="86">
        <f t="shared" si="18"/>
        <v>1500</v>
      </c>
      <c r="W53" s="86">
        <f t="shared" si="18"/>
        <v>0</v>
      </c>
      <c r="X53" s="86">
        <f t="shared" si="18"/>
        <v>1500</v>
      </c>
      <c r="Y53" s="86">
        <f t="shared" si="18"/>
        <v>157900</v>
      </c>
      <c r="Z53" s="86">
        <f t="shared" si="18"/>
        <v>0</v>
      </c>
      <c r="AA53" s="86">
        <f t="shared" si="18"/>
        <v>293818.98</v>
      </c>
      <c r="AB53" s="86">
        <f t="shared" si="18"/>
        <v>1204300</v>
      </c>
      <c r="AC53" s="86">
        <f t="shared" si="18"/>
        <v>0</v>
      </c>
      <c r="AD53" s="86">
        <f t="shared" si="18"/>
        <v>2324487.77</v>
      </c>
      <c r="AE53" s="86">
        <f t="shared" si="18"/>
        <v>648300</v>
      </c>
      <c r="AF53" s="86">
        <f t="shared" si="18"/>
        <v>0</v>
      </c>
      <c r="AG53" s="86">
        <f t="shared" si="18"/>
        <v>1100593.97</v>
      </c>
      <c r="AH53" s="86">
        <f t="shared" si="18"/>
        <v>4500</v>
      </c>
      <c r="AI53" s="86">
        <f t="shared" si="18"/>
        <v>0</v>
      </c>
      <c r="AJ53" s="86">
        <f aca="true" t="shared" si="19" ref="AJ53:BT53">AJ20+AJ28+AJ35+AJ42+AJ46+AJ51</f>
        <v>4985.4400000000005</v>
      </c>
      <c r="AK53" s="86">
        <f t="shared" si="19"/>
        <v>452700</v>
      </c>
      <c r="AL53" s="86">
        <f t="shared" si="19"/>
        <v>0</v>
      </c>
      <c r="AM53" s="86">
        <f t="shared" si="19"/>
        <v>727510.3200000001</v>
      </c>
      <c r="AN53" s="86">
        <f t="shared" si="19"/>
        <v>14000</v>
      </c>
      <c r="AO53" s="86">
        <f t="shared" si="19"/>
        <v>0</v>
      </c>
      <c r="AP53" s="86">
        <f t="shared" si="19"/>
        <v>23218.21</v>
      </c>
      <c r="AQ53" s="86">
        <f t="shared" si="19"/>
        <v>159000</v>
      </c>
      <c r="AR53" s="86">
        <f t="shared" si="19"/>
        <v>0</v>
      </c>
      <c r="AS53" s="86">
        <f t="shared" si="19"/>
        <v>168225.39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217090</v>
      </c>
      <c r="BJ53" s="86">
        <f t="shared" si="19"/>
        <v>0</v>
      </c>
      <c r="BK53" s="86">
        <f t="shared" si="19"/>
        <v>0</v>
      </c>
      <c r="BL53" s="86">
        <f t="shared" si="19"/>
        <v>220050</v>
      </c>
      <c r="BM53" s="86">
        <f t="shared" si="19"/>
        <v>0</v>
      </c>
      <c r="BN53" s="86">
        <f t="shared" si="19"/>
        <v>220050</v>
      </c>
      <c r="BO53" s="86">
        <f t="shared" si="19"/>
        <v>800000</v>
      </c>
      <c r="BP53" s="86">
        <f t="shared" si="19"/>
        <v>0</v>
      </c>
      <c r="BQ53" s="86">
        <f t="shared" si="19"/>
        <v>800000</v>
      </c>
      <c r="BR53" s="86">
        <f t="shared" si="19"/>
        <v>1553200</v>
      </c>
      <c r="BS53" s="86">
        <f t="shared" si="19"/>
        <v>0</v>
      </c>
      <c r="BT53" s="86">
        <f t="shared" si="19"/>
        <v>1961512.0899999999</v>
      </c>
      <c r="BU53" s="86">
        <f>BU8</f>
        <v>0</v>
      </c>
      <c r="BV53" s="102">
        <f>BV8+BV20+BV28+BV35+BV42+BV46+BV51</f>
        <v>8683896.8</v>
      </c>
      <c r="BW53" s="87">
        <f>BW20+BW28+BW35+BW42+BW46+BW51</f>
        <v>0</v>
      </c>
      <c r="BX53" s="87">
        <f>BX20+BX28+BX35+BX42+BX46+BX51</f>
        <v>12312104.629999999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581180</v>
      </c>
      <c r="E10" s="89">
        <v>0</v>
      </c>
      <c r="F10" s="90"/>
      <c r="G10" s="88"/>
      <c r="H10" s="89"/>
      <c r="I10" s="90"/>
      <c r="J10" s="97">
        <v>191000</v>
      </c>
      <c r="K10" s="89">
        <v>0</v>
      </c>
      <c r="L10" s="101"/>
      <c r="M10" s="91">
        <v>0</v>
      </c>
      <c r="N10" s="89">
        <v>0</v>
      </c>
      <c r="O10" s="90"/>
      <c r="P10" s="91">
        <v>0</v>
      </c>
      <c r="Q10" s="89">
        <v>0</v>
      </c>
      <c r="R10" s="90"/>
      <c r="S10" s="91"/>
      <c r="T10" s="89"/>
      <c r="U10" s="90"/>
      <c r="V10" s="91"/>
      <c r="W10" s="89"/>
      <c r="X10" s="90"/>
      <c r="Y10" s="91">
        <v>140400</v>
      </c>
      <c r="Z10" s="89">
        <v>0</v>
      </c>
      <c r="AA10" s="90"/>
      <c r="AB10" s="91">
        <v>0</v>
      </c>
      <c r="AC10" s="89">
        <v>0</v>
      </c>
      <c r="AD10" s="90"/>
      <c r="AE10" s="91">
        <v>137000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1049580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70500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70500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450900</v>
      </c>
      <c r="E12" s="89">
        <v>0</v>
      </c>
      <c r="F12" s="90"/>
      <c r="G12" s="88"/>
      <c r="H12" s="89"/>
      <c r="I12" s="90"/>
      <c r="J12" s="97">
        <v>15000</v>
      </c>
      <c r="K12" s="89">
        <v>0</v>
      </c>
      <c r="L12" s="101"/>
      <c r="M12" s="91">
        <v>627750</v>
      </c>
      <c r="N12" s="89">
        <v>0</v>
      </c>
      <c r="O12" s="90"/>
      <c r="P12" s="91">
        <v>30020</v>
      </c>
      <c r="Q12" s="89">
        <v>0</v>
      </c>
      <c r="R12" s="90"/>
      <c r="S12" s="91">
        <v>19200</v>
      </c>
      <c r="T12" s="89">
        <v>0</v>
      </c>
      <c r="U12" s="90"/>
      <c r="V12" s="91">
        <v>0</v>
      </c>
      <c r="W12" s="89">
        <v>0</v>
      </c>
      <c r="X12" s="90"/>
      <c r="Y12" s="91">
        <v>17500</v>
      </c>
      <c r="Z12" s="89">
        <v>0</v>
      </c>
      <c r="AA12" s="90"/>
      <c r="AB12" s="91">
        <v>1007600</v>
      </c>
      <c r="AC12" s="89">
        <v>0</v>
      </c>
      <c r="AD12" s="90"/>
      <c r="AE12" s="91">
        <v>267000</v>
      </c>
      <c r="AF12" s="89">
        <v>0</v>
      </c>
      <c r="AG12" s="90"/>
      <c r="AH12" s="91">
        <v>4500</v>
      </c>
      <c r="AI12" s="89">
        <v>0</v>
      </c>
      <c r="AJ12" s="90"/>
      <c r="AK12" s="91">
        <v>41500</v>
      </c>
      <c r="AL12" s="89">
        <v>0</v>
      </c>
      <c r="AM12" s="90"/>
      <c r="AN12" s="91">
        <v>14000</v>
      </c>
      <c r="AO12" s="89">
        <v>0</v>
      </c>
      <c r="AP12" s="90"/>
      <c r="AQ12" s="91">
        <v>9000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2503970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43500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29000</v>
      </c>
      <c r="N13" s="89">
        <v>0</v>
      </c>
      <c r="O13" s="90"/>
      <c r="P13" s="91">
        <v>7000</v>
      </c>
      <c r="Q13" s="89">
        <v>0</v>
      </c>
      <c r="R13" s="90"/>
      <c r="S13" s="91">
        <v>16300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>
        <v>75900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247200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418900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43500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28500</v>
      </c>
      <c r="N16" s="89">
        <v>0</v>
      </c>
      <c r="O16" s="90"/>
      <c r="P16" s="97"/>
      <c r="Q16" s="89"/>
      <c r="R16" s="101"/>
      <c r="S16" s="91">
        <v>1000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1800</v>
      </c>
      <c r="AC16" s="89">
        <v>0</v>
      </c>
      <c r="AD16" s="90"/>
      <c r="AE16" s="97">
        <v>53500</v>
      </c>
      <c r="AF16" s="89">
        <v>0</v>
      </c>
      <c r="AG16" s="101"/>
      <c r="AH16" s="97"/>
      <c r="AI16" s="89"/>
      <c r="AJ16" s="101"/>
      <c r="AK16" s="97">
        <v>8000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136300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105300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222590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327890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1314880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206000</v>
      </c>
      <c r="K20" s="78">
        <f t="shared" si="1"/>
        <v>0</v>
      </c>
      <c r="L20" s="77">
        <f t="shared" si="1"/>
        <v>0</v>
      </c>
      <c r="M20" s="98">
        <f t="shared" si="1"/>
        <v>685250</v>
      </c>
      <c r="N20" s="78">
        <f t="shared" si="1"/>
        <v>0</v>
      </c>
      <c r="O20" s="77">
        <f t="shared" si="1"/>
        <v>0</v>
      </c>
      <c r="P20" s="98">
        <f t="shared" si="1"/>
        <v>37020</v>
      </c>
      <c r="Q20" s="78">
        <f t="shared" si="1"/>
        <v>0</v>
      </c>
      <c r="R20" s="77">
        <f t="shared" si="1"/>
        <v>0</v>
      </c>
      <c r="S20" s="98">
        <f t="shared" si="1"/>
        <v>36500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157900</v>
      </c>
      <c r="Z20" s="78">
        <f t="shared" si="1"/>
        <v>0</v>
      </c>
      <c r="AA20" s="77">
        <f t="shared" si="1"/>
        <v>0</v>
      </c>
      <c r="AB20" s="98">
        <f t="shared" si="1"/>
        <v>1085300</v>
      </c>
      <c r="AC20" s="78">
        <f t="shared" si="1"/>
        <v>0</v>
      </c>
      <c r="AD20" s="77">
        <f t="shared" si="1"/>
        <v>0</v>
      </c>
      <c r="AE20" s="98">
        <f t="shared" si="1"/>
        <v>457500</v>
      </c>
      <c r="AF20" s="78">
        <f t="shared" si="1"/>
        <v>0</v>
      </c>
      <c r="AG20" s="77">
        <f t="shared" si="1"/>
        <v>0</v>
      </c>
      <c r="AH20" s="98">
        <f t="shared" si="1"/>
        <v>4500</v>
      </c>
      <c r="AI20" s="78">
        <f t="shared" si="1"/>
        <v>0</v>
      </c>
      <c r="AJ20" s="77">
        <f t="shared" si="1"/>
        <v>0</v>
      </c>
      <c r="AK20" s="98">
        <f t="shared" si="1"/>
        <v>296700</v>
      </c>
      <c r="AL20" s="78">
        <f t="shared" si="1"/>
        <v>0</v>
      </c>
      <c r="AM20" s="77">
        <f t="shared" si="1"/>
        <v>0</v>
      </c>
      <c r="AN20" s="98">
        <f t="shared" si="1"/>
        <v>14000</v>
      </c>
      <c r="AO20" s="78">
        <f t="shared" si="1"/>
        <v>0</v>
      </c>
      <c r="AP20" s="77">
        <f t="shared" si="1"/>
        <v>0</v>
      </c>
      <c r="AQ20" s="98">
        <f t="shared" si="1"/>
        <v>9000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222590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4527140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130000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285000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95000</v>
      </c>
      <c r="AC24" s="89">
        <v>0</v>
      </c>
      <c r="AD24" s="101"/>
      <c r="AE24" s="97">
        <v>388000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898000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130000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285000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95000</v>
      </c>
      <c r="AC28" s="78">
        <f t="shared" si="3"/>
        <v>0</v>
      </c>
      <c r="AD28" s="77">
        <f t="shared" si="3"/>
        <v>0</v>
      </c>
      <c r="AE28" s="98">
        <f t="shared" si="3"/>
        <v>388000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898000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15050</v>
      </c>
      <c r="BM39" s="89">
        <v>0</v>
      </c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15050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195000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195000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210050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210050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800000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800000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1035200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1035200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518000</v>
      </c>
      <c r="BS50" s="89">
        <v>0</v>
      </c>
      <c r="BT50" s="101"/>
      <c r="BU50" s="76"/>
      <c r="BV50" s="85">
        <f t="shared" si="9"/>
        <v>518000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1553200</v>
      </c>
      <c r="BS51" s="78">
        <f>BS49+BS50</f>
        <v>0</v>
      </c>
      <c r="BT51" s="77">
        <f>BT49+BT50</f>
        <v>0</v>
      </c>
      <c r="BU51" s="85"/>
      <c r="BV51" s="85">
        <f>BV49+BV50</f>
        <v>1553200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1444880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206000</v>
      </c>
      <c r="K53" s="86">
        <f t="shared" si="11"/>
        <v>0</v>
      </c>
      <c r="L53" s="86">
        <f t="shared" si="11"/>
        <v>0</v>
      </c>
      <c r="M53" s="86">
        <f t="shared" si="11"/>
        <v>970250</v>
      </c>
      <c r="N53" s="86">
        <f t="shared" si="11"/>
        <v>0</v>
      </c>
      <c r="O53" s="86">
        <f t="shared" si="11"/>
        <v>0</v>
      </c>
      <c r="P53" s="86">
        <f t="shared" si="11"/>
        <v>37020</v>
      </c>
      <c r="Q53" s="86">
        <f t="shared" si="11"/>
        <v>0</v>
      </c>
      <c r="R53" s="86">
        <f t="shared" si="11"/>
        <v>0</v>
      </c>
      <c r="S53" s="86">
        <f t="shared" si="11"/>
        <v>36500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157900</v>
      </c>
      <c r="Z53" s="86">
        <f t="shared" si="11"/>
        <v>0</v>
      </c>
      <c r="AA53" s="86">
        <f t="shared" si="11"/>
        <v>0</v>
      </c>
      <c r="AB53" s="86">
        <f t="shared" si="11"/>
        <v>1180300</v>
      </c>
      <c r="AC53" s="86">
        <f t="shared" si="11"/>
        <v>0</v>
      </c>
      <c r="AD53" s="86">
        <f t="shared" si="11"/>
        <v>0</v>
      </c>
      <c r="AE53" s="86">
        <f t="shared" si="11"/>
        <v>845500</v>
      </c>
      <c r="AF53" s="86">
        <f t="shared" si="11"/>
        <v>0</v>
      </c>
      <c r="AG53" s="86">
        <f t="shared" si="11"/>
        <v>0</v>
      </c>
      <c r="AH53" s="86">
        <f t="shared" si="11"/>
        <v>4500</v>
      </c>
      <c r="AI53" s="86">
        <f t="shared" si="11"/>
        <v>0</v>
      </c>
      <c r="AJ53" s="86">
        <f t="shared" si="11"/>
        <v>0</v>
      </c>
      <c r="AK53" s="86">
        <f t="shared" si="11"/>
        <v>296700</v>
      </c>
      <c r="AL53" s="86">
        <f t="shared" si="11"/>
        <v>0</v>
      </c>
      <c r="AM53" s="86">
        <f t="shared" si="11"/>
        <v>0</v>
      </c>
      <c r="AN53" s="86">
        <f t="shared" si="11"/>
        <v>14000</v>
      </c>
      <c r="AO53" s="86">
        <f t="shared" si="11"/>
        <v>0</v>
      </c>
      <c r="AP53" s="86">
        <f t="shared" si="11"/>
        <v>0</v>
      </c>
      <c r="AQ53" s="86">
        <f t="shared" si="11"/>
        <v>9000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222590</v>
      </c>
      <c r="BJ53" s="86">
        <f t="shared" si="11"/>
        <v>0</v>
      </c>
      <c r="BK53" s="86">
        <f t="shared" si="11"/>
        <v>0</v>
      </c>
      <c r="BL53" s="86">
        <f t="shared" si="11"/>
        <v>210050</v>
      </c>
      <c r="BM53" s="86">
        <f t="shared" si="11"/>
        <v>0</v>
      </c>
      <c r="BN53" s="86">
        <f t="shared" si="11"/>
        <v>0</v>
      </c>
      <c r="BO53" s="86">
        <f t="shared" si="11"/>
        <v>800000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1553200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7988390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582180</v>
      </c>
      <c r="E10" s="89">
        <v>0</v>
      </c>
      <c r="F10" s="90"/>
      <c r="G10" s="88"/>
      <c r="H10" s="89"/>
      <c r="I10" s="90"/>
      <c r="J10" s="97">
        <v>191000</v>
      </c>
      <c r="K10" s="89">
        <v>0</v>
      </c>
      <c r="L10" s="101"/>
      <c r="M10" s="91">
        <v>0</v>
      </c>
      <c r="N10" s="89">
        <v>0</v>
      </c>
      <c r="O10" s="90"/>
      <c r="P10" s="91">
        <v>0</v>
      </c>
      <c r="Q10" s="89">
        <v>0</v>
      </c>
      <c r="R10" s="90"/>
      <c r="S10" s="91"/>
      <c r="T10" s="89"/>
      <c r="U10" s="90"/>
      <c r="V10" s="91"/>
      <c r="W10" s="89"/>
      <c r="X10" s="90"/>
      <c r="Y10" s="91">
        <v>140400</v>
      </c>
      <c r="Z10" s="89">
        <v>0</v>
      </c>
      <c r="AA10" s="90"/>
      <c r="AB10" s="91">
        <v>0</v>
      </c>
      <c r="AC10" s="89">
        <v>0</v>
      </c>
      <c r="AD10" s="90"/>
      <c r="AE10" s="91">
        <v>137000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1050580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70500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70500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449900</v>
      </c>
      <c r="E12" s="89">
        <v>0</v>
      </c>
      <c r="F12" s="90"/>
      <c r="G12" s="88"/>
      <c r="H12" s="89"/>
      <c r="I12" s="90"/>
      <c r="J12" s="97">
        <v>15000</v>
      </c>
      <c r="K12" s="89">
        <v>0</v>
      </c>
      <c r="L12" s="101"/>
      <c r="M12" s="91">
        <v>627750</v>
      </c>
      <c r="N12" s="89">
        <v>0</v>
      </c>
      <c r="O12" s="90"/>
      <c r="P12" s="91">
        <v>30020</v>
      </c>
      <c r="Q12" s="89">
        <v>0</v>
      </c>
      <c r="R12" s="90"/>
      <c r="S12" s="91">
        <v>19200</v>
      </c>
      <c r="T12" s="89">
        <v>0</v>
      </c>
      <c r="U12" s="90"/>
      <c r="V12" s="91">
        <v>0</v>
      </c>
      <c r="W12" s="89">
        <v>0</v>
      </c>
      <c r="X12" s="90"/>
      <c r="Y12" s="91">
        <v>17500</v>
      </c>
      <c r="Z12" s="89">
        <v>0</v>
      </c>
      <c r="AA12" s="90"/>
      <c r="AB12" s="91">
        <v>1007600</v>
      </c>
      <c r="AC12" s="89">
        <v>0</v>
      </c>
      <c r="AD12" s="90"/>
      <c r="AE12" s="91">
        <v>267000</v>
      </c>
      <c r="AF12" s="89">
        <v>0</v>
      </c>
      <c r="AG12" s="90"/>
      <c r="AH12" s="91">
        <v>4500</v>
      </c>
      <c r="AI12" s="89">
        <v>0</v>
      </c>
      <c r="AJ12" s="90"/>
      <c r="AK12" s="91">
        <v>41500</v>
      </c>
      <c r="AL12" s="89">
        <v>0</v>
      </c>
      <c r="AM12" s="90"/>
      <c r="AN12" s="91">
        <v>14000</v>
      </c>
      <c r="AO12" s="89">
        <v>0</v>
      </c>
      <c r="AP12" s="90"/>
      <c r="AQ12" s="91">
        <v>9000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2502970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43500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29000</v>
      </c>
      <c r="N13" s="89">
        <v>0</v>
      </c>
      <c r="O13" s="90"/>
      <c r="P13" s="91">
        <v>7000</v>
      </c>
      <c r="Q13" s="89">
        <v>0</v>
      </c>
      <c r="R13" s="90"/>
      <c r="S13" s="91">
        <v>16300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>
        <v>75900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247200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418900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43500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28500</v>
      </c>
      <c r="N16" s="89">
        <v>0</v>
      </c>
      <c r="O16" s="90"/>
      <c r="P16" s="97"/>
      <c r="Q16" s="89"/>
      <c r="R16" s="101"/>
      <c r="S16" s="91">
        <v>1000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1800</v>
      </c>
      <c r="AC16" s="89">
        <v>0</v>
      </c>
      <c r="AD16" s="90"/>
      <c r="AE16" s="97">
        <v>53500</v>
      </c>
      <c r="AF16" s="89">
        <v>0</v>
      </c>
      <c r="AG16" s="101"/>
      <c r="AH16" s="97"/>
      <c r="AI16" s="89"/>
      <c r="AJ16" s="101"/>
      <c r="AK16" s="97">
        <v>8000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136300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105300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217590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322890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1314880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206000</v>
      </c>
      <c r="K20" s="78">
        <f t="shared" si="1"/>
        <v>0</v>
      </c>
      <c r="L20" s="77">
        <f t="shared" si="1"/>
        <v>0</v>
      </c>
      <c r="M20" s="98">
        <f t="shared" si="1"/>
        <v>685250</v>
      </c>
      <c r="N20" s="78">
        <f t="shared" si="1"/>
        <v>0</v>
      </c>
      <c r="O20" s="77">
        <f t="shared" si="1"/>
        <v>0</v>
      </c>
      <c r="P20" s="98">
        <f t="shared" si="1"/>
        <v>37020</v>
      </c>
      <c r="Q20" s="78">
        <f t="shared" si="1"/>
        <v>0</v>
      </c>
      <c r="R20" s="77">
        <f t="shared" si="1"/>
        <v>0</v>
      </c>
      <c r="S20" s="98">
        <f t="shared" si="1"/>
        <v>36500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157900</v>
      </c>
      <c r="Z20" s="78">
        <f t="shared" si="1"/>
        <v>0</v>
      </c>
      <c r="AA20" s="77">
        <f t="shared" si="1"/>
        <v>0</v>
      </c>
      <c r="AB20" s="98">
        <f t="shared" si="1"/>
        <v>1085300</v>
      </c>
      <c r="AC20" s="78">
        <f t="shared" si="1"/>
        <v>0</v>
      </c>
      <c r="AD20" s="77">
        <f t="shared" si="1"/>
        <v>0</v>
      </c>
      <c r="AE20" s="98">
        <f t="shared" si="1"/>
        <v>457500</v>
      </c>
      <c r="AF20" s="78">
        <f t="shared" si="1"/>
        <v>0</v>
      </c>
      <c r="AG20" s="77">
        <f t="shared" si="1"/>
        <v>0</v>
      </c>
      <c r="AH20" s="98">
        <f t="shared" si="1"/>
        <v>4500</v>
      </c>
      <c r="AI20" s="78">
        <f t="shared" si="1"/>
        <v>0</v>
      </c>
      <c r="AJ20" s="77">
        <f t="shared" si="1"/>
        <v>0</v>
      </c>
      <c r="AK20" s="98">
        <f t="shared" si="1"/>
        <v>296700</v>
      </c>
      <c r="AL20" s="78">
        <f t="shared" si="1"/>
        <v>0</v>
      </c>
      <c r="AM20" s="77">
        <f t="shared" si="1"/>
        <v>0</v>
      </c>
      <c r="AN20" s="98">
        <f t="shared" si="1"/>
        <v>14000</v>
      </c>
      <c r="AO20" s="78">
        <f t="shared" si="1"/>
        <v>0</v>
      </c>
      <c r="AP20" s="77">
        <f t="shared" si="1"/>
        <v>0</v>
      </c>
      <c r="AQ20" s="98">
        <f t="shared" si="1"/>
        <v>9000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217590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4522140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130000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95000</v>
      </c>
      <c r="AC24" s="89">
        <v>0</v>
      </c>
      <c r="AD24" s="101"/>
      <c r="AE24" s="97">
        <v>188000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413000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130000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95000</v>
      </c>
      <c r="AC28" s="78">
        <f t="shared" si="3"/>
        <v>0</v>
      </c>
      <c r="AD28" s="77">
        <f t="shared" si="3"/>
        <v>0</v>
      </c>
      <c r="AE28" s="98">
        <f t="shared" si="3"/>
        <v>188000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413000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15050</v>
      </c>
      <c r="BM39" s="89">
        <v>0</v>
      </c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15050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195000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195000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210050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210050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800000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800000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1035200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1035200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518000</v>
      </c>
      <c r="BS50" s="89">
        <v>0</v>
      </c>
      <c r="BT50" s="101"/>
      <c r="BU50" s="76"/>
      <c r="BV50" s="85">
        <f t="shared" si="9"/>
        <v>518000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1553200</v>
      </c>
      <c r="BS51" s="78">
        <f>BS49+BS50</f>
        <v>0</v>
      </c>
      <c r="BT51" s="77">
        <f>BT49+BT50</f>
        <v>0</v>
      </c>
      <c r="BU51" s="85"/>
      <c r="BV51" s="85">
        <f>BV49+BV50</f>
        <v>1553200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1444880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206000</v>
      </c>
      <c r="K53" s="86">
        <f t="shared" si="11"/>
        <v>0</v>
      </c>
      <c r="L53" s="86">
        <f t="shared" si="11"/>
        <v>0</v>
      </c>
      <c r="M53" s="86">
        <f t="shared" si="11"/>
        <v>685250</v>
      </c>
      <c r="N53" s="86">
        <f t="shared" si="11"/>
        <v>0</v>
      </c>
      <c r="O53" s="86">
        <f t="shared" si="11"/>
        <v>0</v>
      </c>
      <c r="P53" s="86">
        <f t="shared" si="11"/>
        <v>37020</v>
      </c>
      <c r="Q53" s="86">
        <f t="shared" si="11"/>
        <v>0</v>
      </c>
      <c r="R53" s="86">
        <f t="shared" si="11"/>
        <v>0</v>
      </c>
      <c r="S53" s="86">
        <f t="shared" si="11"/>
        <v>36500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157900</v>
      </c>
      <c r="Z53" s="86">
        <f t="shared" si="11"/>
        <v>0</v>
      </c>
      <c r="AA53" s="86">
        <f t="shared" si="11"/>
        <v>0</v>
      </c>
      <c r="AB53" s="86">
        <f t="shared" si="11"/>
        <v>1180300</v>
      </c>
      <c r="AC53" s="86">
        <f t="shared" si="11"/>
        <v>0</v>
      </c>
      <c r="AD53" s="86">
        <f t="shared" si="11"/>
        <v>0</v>
      </c>
      <c r="AE53" s="86">
        <f t="shared" si="11"/>
        <v>645500</v>
      </c>
      <c r="AF53" s="86">
        <f t="shared" si="11"/>
        <v>0</v>
      </c>
      <c r="AG53" s="86">
        <f t="shared" si="11"/>
        <v>0</v>
      </c>
      <c r="AH53" s="86">
        <f t="shared" si="11"/>
        <v>4500</v>
      </c>
      <c r="AI53" s="86">
        <f t="shared" si="11"/>
        <v>0</v>
      </c>
      <c r="AJ53" s="86">
        <f t="shared" si="11"/>
        <v>0</v>
      </c>
      <c r="AK53" s="86">
        <f t="shared" si="11"/>
        <v>296700</v>
      </c>
      <c r="AL53" s="86">
        <f t="shared" si="11"/>
        <v>0</v>
      </c>
      <c r="AM53" s="86">
        <f t="shared" si="11"/>
        <v>0</v>
      </c>
      <c r="AN53" s="86">
        <f t="shared" si="11"/>
        <v>14000</v>
      </c>
      <c r="AO53" s="86">
        <f t="shared" si="11"/>
        <v>0</v>
      </c>
      <c r="AP53" s="86">
        <f t="shared" si="11"/>
        <v>0</v>
      </c>
      <c r="AQ53" s="86">
        <f t="shared" si="11"/>
        <v>9000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217590</v>
      </c>
      <c r="BJ53" s="86">
        <f t="shared" si="11"/>
        <v>0</v>
      </c>
      <c r="BK53" s="86">
        <f t="shared" si="11"/>
        <v>0</v>
      </c>
      <c r="BL53" s="86">
        <f t="shared" si="11"/>
        <v>210050</v>
      </c>
      <c r="BM53" s="86">
        <f t="shared" si="11"/>
        <v>0</v>
      </c>
      <c r="BN53" s="86">
        <f t="shared" si="11"/>
        <v>0</v>
      </c>
      <c r="BO53" s="86">
        <f t="shared" si="11"/>
        <v>800000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1553200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7498390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2020-01-20T14:16:20Z</dcterms:modified>
  <cp:category/>
  <cp:version/>
  <cp:contentType/>
  <cp:contentStatus/>
</cp:coreProperties>
</file>