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<sst xmlns="http://schemas.openxmlformats.org/spreadsheetml/2006/main" count="870" uniqueCount="151">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</sst>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3513000</v>
      </c>
      <c r="E10" s="45">
        <v>6912327.67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230000</v>
      </c>
      <c r="E14" s="45">
        <v>321751.47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3743000</v>
      </c>
      <c r="E16" s="51">
        <f>E10+E11+E12+E13+E14+E15</f>
        <v>7234079.14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93230</v>
      </c>
      <c r="E18" s="45">
        <v>98230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93230</v>
      </c>
      <c r="E23" s="51">
        <f>E18+E19+E20+E21+E22</f>
        <v>98230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888500</v>
      </c>
      <c r="E25" s="45">
        <v>969657.1400000001</v>
      </c>
    </row>
    <row r="26" spans="2:5" ht="15">
      <c r="B26" s="13">
        <v>30200</v>
      </c>
      <c r="C26" s="54" t="s">
        <v>28</v>
      </c>
      <c r="D26" s="39">
        <v>30000</v>
      </c>
      <c r="E26" s="45">
        <v>30000</v>
      </c>
    </row>
    <row r="27" spans="2:5" ht="15">
      <c r="B27" s="13">
        <v>30300</v>
      </c>
      <c r="C27" s="54" t="s">
        <v>29</v>
      </c>
      <c r="D27" s="39">
        <v>70000</v>
      </c>
      <c r="E27" s="45">
        <v>70000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121050</v>
      </c>
      <c r="E29" s="50">
        <v>121050</v>
      </c>
    </row>
    <row r="30" spans="2:5" ht="15.75" thickBot="1">
      <c r="B30" s="16">
        <v>30000</v>
      </c>
      <c r="C30" s="15" t="s">
        <v>32</v>
      </c>
      <c r="D30" s="48">
        <f>D25+D26+D27+D28+D29</f>
        <v>1109550</v>
      </c>
      <c r="E30" s="51">
        <f>E25+E26+E27+E28+E29</f>
        <v>1190707.1400000001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144000</v>
      </c>
      <c r="E33" s="59">
        <v>189000</v>
      </c>
    </row>
    <row r="34" spans="2:5" ht="15">
      <c r="B34" s="13">
        <v>40300</v>
      </c>
      <c r="C34" s="54" t="s">
        <v>37</v>
      </c>
      <c r="D34" s="61">
        <v>640000</v>
      </c>
      <c r="E34" s="45">
        <v>878936.01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127000</v>
      </c>
      <c r="E36" s="50">
        <v>130700</v>
      </c>
    </row>
    <row r="37" spans="2:5" ht="15.75" thickBot="1">
      <c r="B37" s="16">
        <v>40000</v>
      </c>
      <c r="C37" s="15" t="s">
        <v>40</v>
      </c>
      <c r="D37" s="48">
        <f>D32+D33+D34+D35+D36</f>
        <v>911000</v>
      </c>
      <c r="E37" s="51">
        <f>E32+E33+E34+E35+E36</f>
        <v>1198636.01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200000</v>
      </c>
      <c r="E47" s="45">
        <v>200000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200000</v>
      </c>
      <c r="E49" s="51">
        <f>E45+E46+E47+E48</f>
        <v>200000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>
        <v>800000</v>
      </c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800000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>
        <v>1461348.89</v>
      </c>
    </row>
    <row r="55" spans="2:5" ht="15">
      <c r="B55" s="13">
        <v>90200</v>
      </c>
      <c r="C55" s="54" t="s">
        <v>62</v>
      </c>
      <c r="D55" s="61">
        <v>518000</v>
      </c>
      <c r="E55" s="62">
        <v>523000</v>
      </c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1984348.89</v>
      </c>
    </row>
    <row r="57" spans="2:5" ht="16.5" thickBot="1" thickTop="1">
      <c r="B57" s="109" t="s">
        <v>64</v>
      </c>
      <c r="C57" s="110"/>
      <c r="D57" s="52">
        <f>D16+D23+D30+D37+D43+D49+D52+D56</f>
        <v>8409980</v>
      </c>
      <c r="E57" s="55">
        <f>E16+E23+E30+E37+E43+E49+E52+E56</f>
        <v>12706001.18</v>
      </c>
    </row>
    <row r="58" spans="2:5" ht="16.5" thickBot="1" thickTop="1">
      <c r="B58" s="109" t="s">
        <v>65</v>
      </c>
      <c r="C58" s="110"/>
      <c r="D58" s="52">
        <f>D57+D5+D6+D7+D8</f>
        <v>8409980</v>
      </c>
      <c r="E58" s="55">
        <f>E57+E5+E6+E7+E8</f>
        <v>12706001.18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3461000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3641000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861000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70000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1056050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571000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698000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390000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390000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8218250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8218250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3431000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180000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3611000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841000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70000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1036050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286000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7493250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7493250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649805</v>
      </c>
      <c r="E10" s="89">
        <v>0</v>
      </c>
      <c r="F10" s="90">
        <v>1118277.2400000002</v>
      </c>
      <c r="G10" s="88"/>
      <c r="H10" s="89"/>
      <c r="I10" s="90"/>
      <c r="J10" s="97">
        <v>161200</v>
      </c>
      <c r="K10" s="89">
        <v>0</v>
      </c>
      <c r="L10" s="101">
        <v>286112.16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140400</v>
      </c>
      <c r="Z10" s="89">
        <v>0</v>
      </c>
      <c r="AA10" s="90">
        <v>202398.78</v>
      </c>
      <c r="AB10" s="91">
        <v>0</v>
      </c>
      <c r="AC10" s="89">
        <v>0</v>
      </c>
      <c r="AD10" s="90">
        <v>0</v>
      </c>
      <c r="AE10" s="91">
        <v>154000</v>
      </c>
      <c r="AF10" s="89">
        <v>0</v>
      </c>
      <c r="AG10" s="90">
        <v>252166.34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1105405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1858954.5200000003</v>
      </c>
    </row>
    <row r="11" spans="2:76" ht="15">
      <c r="B11" s="13">
        <v>102</v>
      </c>
      <c r="C11" s="25" t="s">
        <v>92</v>
      </c>
      <c r="D11" s="88">
        <v>83000</v>
      </c>
      <c r="E11" s="89">
        <v>0</v>
      </c>
      <c r="F11" s="90">
        <v>123922.7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83000</v>
      </c>
      <c r="BW11" s="77">
        <f t="shared" si="1"/>
        <v>0</v>
      </c>
      <c r="BX11" s="79">
        <f t="shared" si="2"/>
        <v>123922.7</v>
      </c>
    </row>
    <row r="12" spans="2:76" ht="15">
      <c r="B12" s="13">
        <v>103</v>
      </c>
      <c r="C12" s="25" t="s">
        <v>93</v>
      </c>
      <c r="D12" s="88">
        <v>533300</v>
      </c>
      <c r="E12" s="89">
        <v>0</v>
      </c>
      <c r="F12" s="90">
        <v>863496.58</v>
      </c>
      <c r="G12" s="88"/>
      <c r="H12" s="89"/>
      <c r="I12" s="90"/>
      <c r="J12" s="97">
        <v>15000</v>
      </c>
      <c r="K12" s="89">
        <v>0</v>
      </c>
      <c r="L12" s="101">
        <v>21457.260000000002</v>
      </c>
      <c r="M12" s="91">
        <v>633250</v>
      </c>
      <c r="N12" s="89">
        <v>0</v>
      </c>
      <c r="O12" s="90">
        <v>1034552.5399999998</v>
      </c>
      <c r="P12" s="91">
        <v>30020</v>
      </c>
      <c r="Q12" s="89">
        <v>0</v>
      </c>
      <c r="R12" s="90">
        <v>48721.68</v>
      </c>
      <c r="S12" s="91">
        <v>19200</v>
      </c>
      <c r="T12" s="89">
        <v>0</v>
      </c>
      <c r="U12" s="90">
        <v>27272.08</v>
      </c>
      <c r="V12" s="91"/>
      <c r="W12" s="89"/>
      <c r="X12" s="90"/>
      <c r="Y12" s="91">
        <v>17500</v>
      </c>
      <c r="Z12" s="89">
        <v>0</v>
      </c>
      <c r="AA12" s="90">
        <v>55196.310000000005</v>
      </c>
      <c r="AB12" s="91">
        <v>1022600</v>
      </c>
      <c r="AC12" s="89">
        <v>0</v>
      </c>
      <c r="AD12" s="90">
        <v>1627866.18</v>
      </c>
      <c r="AE12" s="91">
        <v>263000</v>
      </c>
      <c r="AF12" s="89">
        <v>0</v>
      </c>
      <c r="AG12" s="90">
        <v>447017.77</v>
      </c>
      <c r="AH12" s="91">
        <v>4500</v>
      </c>
      <c r="AI12" s="89">
        <v>0</v>
      </c>
      <c r="AJ12" s="90">
        <v>5319.219999999999</v>
      </c>
      <c r="AK12" s="91">
        <v>70700</v>
      </c>
      <c r="AL12" s="89">
        <v>0</v>
      </c>
      <c r="AM12" s="90">
        <v>134187.03</v>
      </c>
      <c r="AN12" s="91">
        <v>14000</v>
      </c>
      <c r="AO12" s="89">
        <v>0</v>
      </c>
      <c r="AP12" s="90">
        <v>26961.33</v>
      </c>
      <c r="AQ12" s="91">
        <v>9000</v>
      </c>
      <c r="AR12" s="89">
        <v>0</v>
      </c>
      <c r="AS12" s="90">
        <v>16365.6</v>
      </c>
      <c r="AT12" s="91">
        <v>0</v>
      </c>
      <c r="AU12" s="89">
        <v>0</v>
      </c>
      <c r="AV12" s="90">
        <v>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2632070</v>
      </c>
      <c r="BW12" s="77">
        <f t="shared" si="1"/>
        <v>0</v>
      </c>
      <c r="BX12" s="79">
        <f t="shared" si="2"/>
        <v>4308413.58</v>
      </c>
    </row>
    <row r="13" spans="2:76" ht="15">
      <c r="B13" s="13">
        <v>104</v>
      </c>
      <c r="C13" s="25" t="s">
        <v>19</v>
      </c>
      <c r="D13" s="88">
        <v>44500</v>
      </c>
      <c r="E13" s="89">
        <v>0</v>
      </c>
      <c r="F13" s="90">
        <v>44600</v>
      </c>
      <c r="G13" s="88"/>
      <c r="H13" s="89"/>
      <c r="I13" s="90"/>
      <c r="J13" s="97"/>
      <c r="K13" s="89"/>
      <c r="L13" s="101"/>
      <c r="M13" s="91">
        <v>32230</v>
      </c>
      <c r="N13" s="89">
        <v>0</v>
      </c>
      <c r="O13" s="90">
        <v>54830</v>
      </c>
      <c r="P13" s="91">
        <v>9000</v>
      </c>
      <c r="Q13" s="89">
        <v>0</v>
      </c>
      <c r="R13" s="90">
        <v>11450</v>
      </c>
      <c r="S13" s="91">
        <v>16300</v>
      </c>
      <c r="T13" s="89">
        <v>0</v>
      </c>
      <c r="U13" s="90">
        <v>22560</v>
      </c>
      <c r="V13" s="91"/>
      <c r="W13" s="89"/>
      <c r="X13" s="90"/>
      <c r="Y13" s="91"/>
      <c r="Z13" s="89"/>
      <c r="AA13" s="90"/>
      <c r="AB13" s="91">
        <v>76900</v>
      </c>
      <c r="AC13" s="89">
        <v>0</v>
      </c>
      <c r="AD13" s="90">
        <v>152681.25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247200</v>
      </c>
      <c r="AL13" s="89">
        <v>0</v>
      </c>
      <c r="AM13" s="90">
        <v>251267</v>
      </c>
      <c r="AN13" s="91"/>
      <c r="AO13" s="89"/>
      <c r="AP13" s="90"/>
      <c r="AQ13" s="91">
        <v>15000</v>
      </c>
      <c r="AR13" s="89">
        <v>0</v>
      </c>
      <c r="AS13" s="90">
        <v>15980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441130</v>
      </c>
      <c r="BW13" s="77">
        <f t="shared" si="1"/>
        <v>0</v>
      </c>
      <c r="BX13" s="79">
        <f t="shared" si="2"/>
        <v>553368.25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45000</v>
      </c>
      <c r="E16" s="89">
        <v>0</v>
      </c>
      <c r="F16" s="90">
        <v>45000</v>
      </c>
      <c r="G16" s="88"/>
      <c r="H16" s="89"/>
      <c r="I16" s="90"/>
      <c r="J16" s="97"/>
      <c r="K16" s="89"/>
      <c r="L16" s="101"/>
      <c r="M16" s="91">
        <v>29000</v>
      </c>
      <c r="N16" s="89">
        <v>0</v>
      </c>
      <c r="O16" s="90">
        <v>29000</v>
      </c>
      <c r="P16" s="97"/>
      <c r="Q16" s="89"/>
      <c r="R16" s="101"/>
      <c r="S16" s="91">
        <v>1500</v>
      </c>
      <c r="T16" s="89">
        <v>0</v>
      </c>
      <c r="U16" s="90">
        <v>1500</v>
      </c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>
        <v>1800</v>
      </c>
      <c r="AE16" s="97">
        <v>53500</v>
      </c>
      <c r="AF16" s="89">
        <v>0</v>
      </c>
      <c r="AG16" s="101">
        <v>53500</v>
      </c>
      <c r="AH16" s="97"/>
      <c r="AI16" s="89"/>
      <c r="AJ16" s="101"/>
      <c r="AK16" s="97">
        <v>8000</v>
      </c>
      <c r="AL16" s="89">
        <v>0</v>
      </c>
      <c r="AM16" s="101">
        <v>8000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138800</v>
      </c>
      <c r="BW16" s="77">
        <f t="shared" si="1"/>
        <v>0</v>
      </c>
      <c r="BX16" s="79">
        <f t="shared" si="2"/>
        <v>138800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>
        <v>22377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1"/>
        <v>0</v>
      </c>
      <c r="BX18" s="79">
        <f t="shared" si="2"/>
        <v>22377</v>
      </c>
    </row>
    <row r="19" spans="2:76" ht="15">
      <c r="B19" s="13">
        <v>110</v>
      </c>
      <c r="C19" s="25" t="s">
        <v>98</v>
      </c>
      <c r="D19" s="88">
        <v>94100</v>
      </c>
      <c r="E19" s="89">
        <v>0</v>
      </c>
      <c r="F19" s="90">
        <v>110507.68000000001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221275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315375</v>
      </c>
      <c r="BW19" s="77">
        <f t="shared" si="1"/>
        <v>0</v>
      </c>
      <c r="BX19" s="79">
        <f t="shared" si="2"/>
        <v>110507.68000000001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1469705</v>
      </c>
      <c r="E20" s="78">
        <f t="shared" si="3"/>
        <v>0</v>
      </c>
      <c r="F20" s="79">
        <f t="shared" si="3"/>
        <v>2328181.2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176200</v>
      </c>
      <c r="K20" s="78">
        <f t="shared" si="3"/>
        <v>0</v>
      </c>
      <c r="L20" s="77">
        <f t="shared" si="3"/>
        <v>307569.42</v>
      </c>
      <c r="M20" s="98">
        <f t="shared" si="3"/>
        <v>694480</v>
      </c>
      <c r="N20" s="78">
        <f t="shared" si="3"/>
        <v>0</v>
      </c>
      <c r="O20" s="77">
        <f t="shared" si="3"/>
        <v>1118382.5399999998</v>
      </c>
      <c r="P20" s="98">
        <f t="shared" si="3"/>
        <v>39020</v>
      </c>
      <c r="Q20" s="78">
        <f t="shared" si="3"/>
        <v>0</v>
      </c>
      <c r="R20" s="77">
        <f t="shared" si="3"/>
        <v>60171.68</v>
      </c>
      <c r="S20" s="98">
        <f t="shared" si="3"/>
        <v>37000</v>
      </c>
      <c r="T20" s="78">
        <f t="shared" si="3"/>
        <v>0</v>
      </c>
      <c r="U20" s="77">
        <f t="shared" si="3"/>
        <v>51332.08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157900</v>
      </c>
      <c r="Z20" s="78">
        <f t="shared" si="3"/>
        <v>0</v>
      </c>
      <c r="AA20" s="77">
        <f t="shared" si="3"/>
        <v>257595.09</v>
      </c>
      <c r="AB20" s="98">
        <f t="shared" si="3"/>
        <v>1101300</v>
      </c>
      <c r="AC20" s="78">
        <f t="shared" si="3"/>
        <v>0</v>
      </c>
      <c r="AD20" s="77">
        <f t="shared" si="3"/>
        <v>1782347.43</v>
      </c>
      <c r="AE20" s="98">
        <f t="shared" si="3"/>
        <v>470500</v>
      </c>
      <c r="AF20" s="78">
        <f t="shared" si="3"/>
        <v>0</v>
      </c>
      <c r="AG20" s="77">
        <f t="shared" si="3"/>
        <v>752684.11</v>
      </c>
      <c r="AH20" s="98">
        <f t="shared" si="3"/>
        <v>4500</v>
      </c>
      <c r="AI20" s="78">
        <f t="shared" si="3"/>
        <v>0</v>
      </c>
      <c r="AJ20" s="77">
        <f t="shared" si="3"/>
        <v>5319.219999999999</v>
      </c>
      <c r="AK20" s="98">
        <f t="shared" si="3"/>
        <v>325900</v>
      </c>
      <c r="AL20" s="78">
        <f t="shared" si="3"/>
        <v>0</v>
      </c>
      <c r="AM20" s="77">
        <f t="shared" si="3"/>
        <v>393454.03</v>
      </c>
      <c r="AN20" s="98">
        <f t="shared" si="3"/>
        <v>14000</v>
      </c>
      <c r="AO20" s="78">
        <f t="shared" si="3"/>
        <v>0</v>
      </c>
      <c r="AP20" s="77">
        <f t="shared" si="3"/>
        <v>26961.33</v>
      </c>
      <c r="AQ20" s="98">
        <f t="shared" si="3"/>
        <v>24000</v>
      </c>
      <c r="AR20" s="78">
        <f t="shared" si="3"/>
        <v>0</v>
      </c>
      <c r="AS20" s="77">
        <f t="shared" si="3"/>
        <v>32345.6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221275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4735780</v>
      </c>
      <c r="BW20" s="77">
        <f>BW10+BW11+BW12+BW13+BW14+BW15+BW16+BW17+BW18+BW19</f>
        <v>0</v>
      </c>
      <c r="BX20" s="95">
        <f>BX10+BX11+BX12+BX13+BX14+BX15+BX16+BX17+BX18+BX19</f>
        <v>7116343.73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290000</v>
      </c>
      <c r="E24" s="89">
        <v>0</v>
      </c>
      <c r="F24" s="90">
        <v>372949.48</v>
      </c>
      <c r="G24" s="88"/>
      <c r="H24" s="89"/>
      <c r="I24" s="90"/>
      <c r="J24" s="97"/>
      <c r="K24" s="89"/>
      <c r="L24" s="101"/>
      <c r="M24" s="97">
        <v>360000</v>
      </c>
      <c r="N24" s="89">
        <v>0</v>
      </c>
      <c r="O24" s="101">
        <v>577069.6799999999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23206.9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214000</v>
      </c>
      <c r="AC24" s="89">
        <v>0</v>
      </c>
      <c r="AD24" s="101">
        <v>368980.33999999997</v>
      </c>
      <c r="AE24" s="97">
        <v>247000</v>
      </c>
      <c r="AF24" s="89">
        <v>0</v>
      </c>
      <c r="AG24" s="101">
        <v>332770.51999999996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1111000</v>
      </c>
      <c r="BW24" s="77">
        <f t="shared" si="4"/>
        <v>0</v>
      </c>
      <c r="BX24" s="79">
        <f t="shared" si="4"/>
        <v>1674976.92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290000</v>
      </c>
      <c r="E28" s="78">
        <f t="shared" si="5"/>
        <v>0</v>
      </c>
      <c r="F28" s="79">
        <f t="shared" si="5"/>
        <v>372949.48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360000</v>
      </c>
      <c r="N28" s="78">
        <f t="shared" si="5"/>
        <v>0</v>
      </c>
      <c r="O28" s="77">
        <f t="shared" si="5"/>
        <v>577069.6799999999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23206.9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214000</v>
      </c>
      <c r="AC28" s="78">
        <f t="shared" si="5"/>
        <v>0</v>
      </c>
      <c r="AD28" s="77">
        <f t="shared" si="5"/>
        <v>368980.33999999997</v>
      </c>
      <c r="AE28" s="98">
        <f t="shared" si="5"/>
        <v>247000</v>
      </c>
      <c r="AF28" s="78">
        <f t="shared" si="5"/>
        <v>0</v>
      </c>
      <c r="AG28" s="77">
        <f t="shared" si="5"/>
        <v>332770.51999999996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1111000</v>
      </c>
      <c r="BW28" s="77">
        <f>BW23+BW24+BW25+BW26+BW27</f>
        <v>0</v>
      </c>
      <c r="BX28" s="95">
        <f>BX23+BX24+BX25+BX26+BX27</f>
        <v>1674976.92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210000</v>
      </c>
      <c r="BM40" s="89">
        <v>0</v>
      </c>
      <c r="BN40" s="101">
        <v>210000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210000</v>
      </c>
      <c r="BW40" s="77">
        <f t="shared" si="10"/>
        <v>0</v>
      </c>
      <c r="BX40" s="79">
        <f t="shared" si="10"/>
        <v>210000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210000</v>
      </c>
      <c r="BM42" s="78">
        <f t="shared" si="12"/>
        <v>0</v>
      </c>
      <c r="BN42" s="77">
        <f t="shared" si="12"/>
        <v>210000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210000</v>
      </c>
      <c r="BW42" s="77">
        <f>BW38+BW39+BW40+BW41</f>
        <v>0</v>
      </c>
      <c r="BX42" s="95">
        <f>BX38+BX39+BX40+BX41</f>
        <v>210000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>
        <v>800000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800000</v>
      </c>
      <c r="BP46" s="78">
        <f>BP45</f>
        <v>0</v>
      </c>
      <c r="BQ46" s="95">
        <f>BQ45</f>
        <v>800000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800000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>
        <v>1456183.8900000001</v>
      </c>
      <c r="BU49" s="76"/>
      <c r="BV49" s="85">
        <f aca="true" t="shared" si="15" ref="BV49:BX50">D49+G49+J49+M49+P49+S49+V49+Y49+AB49+AE49+AH49+AK49+AN49+AQ49+AT49+AW49+AZ49+BC49+BF49+BI49+BL49+BO49+BR49</f>
        <v>1035200</v>
      </c>
      <c r="BW49" s="77">
        <f t="shared" si="15"/>
        <v>0</v>
      </c>
      <c r="BX49" s="79">
        <f t="shared" si="15"/>
        <v>1456183.8900000001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>
        <v>540860</v>
      </c>
      <c r="BU50" s="76"/>
      <c r="BV50" s="85">
        <f t="shared" si="15"/>
        <v>518000</v>
      </c>
      <c r="BW50" s="77">
        <f t="shared" si="15"/>
        <v>0</v>
      </c>
      <c r="BX50" s="79">
        <f t="shared" si="15"/>
        <v>540860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1997043.8900000001</v>
      </c>
      <c r="BU51" s="85"/>
      <c r="BV51" s="85">
        <f>BV49+BV50</f>
        <v>1553200</v>
      </c>
      <c r="BW51" s="77">
        <f>BW49+BW50</f>
        <v>0</v>
      </c>
      <c r="BX51" s="95">
        <f>BX49+BX50</f>
        <v>1997043.8900000001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1759705</v>
      </c>
      <c r="E53" s="86">
        <f t="shared" si="18"/>
        <v>0</v>
      </c>
      <c r="F53" s="86">
        <f t="shared" si="18"/>
        <v>2701130.68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176200</v>
      </c>
      <c r="K53" s="86">
        <f t="shared" si="18"/>
        <v>0</v>
      </c>
      <c r="L53" s="86">
        <f t="shared" si="18"/>
        <v>307569.42</v>
      </c>
      <c r="M53" s="86">
        <f t="shared" si="18"/>
        <v>1054480</v>
      </c>
      <c r="N53" s="86">
        <f t="shared" si="18"/>
        <v>0</v>
      </c>
      <c r="O53" s="86">
        <f t="shared" si="18"/>
        <v>1695452.2199999997</v>
      </c>
      <c r="P53" s="86">
        <f t="shared" si="18"/>
        <v>39020</v>
      </c>
      <c r="Q53" s="86">
        <f t="shared" si="18"/>
        <v>0</v>
      </c>
      <c r="R53" s="86">
        <f t="shared" si="18"/>
        <v>60171.68</v>
      </c>
      <c r="S53" s="86">
        <f t="shared" si="18"/>
        <v>37000</v>
      </c>
      <c r="T53" s="86">
        <f t="shared" si="18"/>
        <v>0</v>
      </c>
      <c r="U53" s="86">
        <f t="shared" si="18"/>
        <v>74538.98000000001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157900</v>
      </c>
      <c r="Z53" s="86">
        <f t="shared" si="18"/>
        <v>0</v>
      </c>
      <c r="AA53" s="86">
        <f t="shared" si="18"/>
        <v>257595.09</v>
      </c>
      <c r="AB53" s="86">
        <f t="shared" si="18"/>
        <v>1315300</v>
      </c>
      <c r="AC53" s="86">
        <f t="shared" si="18"/>
        <v>0</v>
      </c>
      <c r="AD53" s="86">
        <f t="shared" si="18"/>
        <v>2151327.77</v>
      </c>
      <c r="AE53" s="86">
        <f t="shared" si="18"/>
        <v>717500</v>
      </c>
      <c r="AF53" s="86">
        <f t="shared" si="18"/>
        <v>0</v>
      </c>
      <c r="AG53" s="86">
        <f t="shared" si="18"/>
        <v>1085454.63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5319.219999999999</v>
      </c>
      <c r="AK53" s="86">
        <f t="shared" si="19"/>
        <v>325900</v>
      </c>
      <c r="AL53" s="86">
        <f t="shared" si="19"/>
        <v>0</v>
      </c>
      <c r="AM53" s="86">
        <f t="shared" si="19"/>
        <v>393454.03</v>
      </c>
      <c r="AN53" s="86">
        <f t="shared" si="19"/>
        <v>14000</v>
      </c>
      <c r="AO53" s="86">
        <f t="shared" si="19"/>
        <v>0</v>
      </c>
      <c r="AP53" s="86">
        <f t="shared" si="19"/>
        <v>26961.33</v>
      </c>
      <c r="AQ53" s="86">
        <f t="shared" si="19"/>
        <v>24000</v>
      </c>
      <c r="AR53" s="86">
        <f t="shared" si="19"/>
        <v>0</v>
      </c>
      <c r="AS53" s="86">
        <f t="shared" si="19"/>
        <v>32345.6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221275</v>
      </c>
      <c r="BJ53" s="86">
        <f t="shared" si="19"/>
        <v>0</v>
      </c>
      <c r="BK53" s="86">
        <f t="shared" si="19"/>
        <v>0</v>
      </c>
      <c r="BL53" s="86">
        <f t="shared" si="19"/>
        <v>210000</v>
      </c>
      <c r="BM53" s="86">
        <f t="shared" si="19"/>
        <v>0</v>
      </c>
      <c r="BN53" s="86">
        <f t="shared" si="19"/>
        <v>210000</v>
      </c>
      <c r="BO53" s="86">
        <f t="shared" si="19"/>
        <v>800000</v>
      </c>
      <c r="BP53" s="86">
        <f t="shared" si="19"/>
        <v>0</v>
      </c>
      <c r="BQ53" s="86">
        <f t="shared" si="19"/>
        <v>800000</v>
      </c>
      <c r="BR53" s="86">
        <f t="shared" si="19"/>
        <v>1553200</v>
      </c>
      <c r="BS53" s="86">
        <f t="shared" si="19"/>
        <v>0</v>
      </c>
      <c r="BT53" s="86">
        <f t="shared" si="19"/>
        <v>1997043.8900000001</v>
      </c>
      <c r="BU53" s="86">
        <f>BU8</f>
        <v>0</v>
      </c>
      <c r="BV53" s="102">
        <f>BV8+BV20+BV28+BV35+BV42+BV46+BV51</f>
        <v>8409980</v>
      </c>
      <c r="BW53" s="87">
        <f>BW20+BW28+BW35+BW42+BW46+BW51</f>
        <v>0</v>
      </c>
      <c r="BX53" s="87">
        <f>BX20+BX28+BX35+BX42+BX46+BX51</f>
        <v>11798364.540000001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657680</v>
      </c>
      <c r="E10" s="89">
        <v>0</v>
      </c>
      <c r="F10" s="90"/>
      <c r="G10" s="88"/>
      <c r="H10" s="89"/>
      <c r="I10" s="90"/>
      <c r="J10" s="97">
        <v>161200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140400</v>
      </c>
      <c r="Z10" s="89">
        <v>0</v>
      </c>
      <c r="AA10" s="90"/>
      <c r="AB10" s="91">
        <v>0</v>
      </c>
      <c r="AC10" s="89">
        <v>0</v>
      </c>
      <c r="AD10" s="90"/>
      <c r="AE10" s="91">
        <v>115000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1074280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70000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70000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470300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628750</v>
      </c>
      <c r="N12" s="89">
        <v>0</v>
      </c>
      <c r="O12" s="90"/>
      <c r="P12" s="91">
        <v>30020</v>
      </c>
      <c r="Q12" s="89">
        <v>0</v>
      </c>
      <c r="R12" s="90"/>
      <c r="S12" s="91">
        <v>19200</v>
      </c>
      <c r="T12" s="89">
        <v>0</v>
      </c>
      <c r="U12" s="90"/>
      <c r="V12" s="91"/>
      <c r="W12" s="89"/>
      <c r="X12" s="90"/>
      <c r="Y12" s="91">
        <v>17500</v>
      </c>
      <c r="Z12" s="89">
        <v>0</v>
      </c>
      <c r="AA12" s="90"/>
      <c r="AB12" s="91">
        <v>1022600</v>
      </c>
      <c r="AC12" s="89">
        <v>0</v>
      </c>
      <c r="AD12" s="90"/>
      <c r="AE12" s="91">
        <v>257000</v>
      </c>
      <c r="AF12" s="89">
        <v>0</v>
      </c>
      <c r="AG12" s="90"/>
      <c r="AH12" s="91">
        <v>4500</v>
      </c>
      <c r="AI12" s="89">
        <v>0</v>
      </c>
      <c r="AJ12" s="90"/>
      <c r="AK12" s="91">
        <v>60700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2548570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44500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19000</v>
      </c>
      <c r="N13" s="89">
        <v>0</v>
      </c>
      <c r="O13" s="90"/>
      <c r="P13" s="91">
        <v>9000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75900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414900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43500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28500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/>
      <c r="AE16" s="97">
        <v>53500</v>
      </c>
      <c r="AF16" s="89">
        <v>0</v>
      </c>
      <c r="AG16" s="101"/>
      <c r="AH16" s="97"/>
      <c r="AI16" s="89"/>
      <c r="AJ16" s="101"/>
      <c r="AK16" s="97">
        <v>8000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136300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89100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228900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318000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1395080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176200</v>
      </c>
      <c r="K20" s="78">
        <f t="shared" si="1"/>
        <v>0</v>
      </c>
      <c r="L20" s="77">
        <f t="shared" si="1"/>
        <v>0</v>
      </c>
      <c r="M20" s="98">
        <f t="shared" si="1"/>
        <v>676250</v>
      </c>
      <c r="N20" s="78">
        <f t="shared" si="1"/>
        <v>0</v>
      </c>
      <c r="O20" s="77">
        <f t="shared" si="1"/>
        <v>0</v>
      </c>
      <c r="P20" s="98">
        <f t="shared" si="1"/>
        <v>39020</v>
      </c>
      <c r="Q20" s="78">
        <f t="shared" si="1"/>
        <v>0</v>
      </c>
      <c r="R20" s="77">
        <f t="shared" si="1"/>
        <v>0</v>
      </c>
      <c r="S20" s="98">
        <f t="shared" si="1"/>
        <v>36500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157900</v>
      </c>
      <c r="Z20" s="78">
        <f t="shared" si="1"/>
        <v>0</v>
      </c>
      <c r="AA20" s="77">
        <f t="shared" si="1"/>
        <v>0</v>
      </c>
      <c r="AB20" s="98">
        <f t="shared" si="1"/>
        <v>1100300</v>
      </c>
      <c r="AC20" s="78">
        <f t="shared" si="1"/>
        <v>0</v>
      </c>
      <c r="AD20" s="77">
        <f t="shared" si="1"/>
        <v>0</v>
      </c>
      <c r="AE20" s="98">
        <f t="shared" si="1"/>
        <v>425500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315900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12000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228900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4582050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285000</v>
      </c>
      <c r="N24" s="89">
        <v>0</v>
      </c>
      <c r="O24" s="101"/>
      <c r="P24" s="97">
        <v>300000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163000</v>
      </c>
      <c r="AC24" s="89">
        <v>0</v>
      </c>
      <c r="AD24" s="101"/>
      <c r="AE24" s="97">
        <v>260000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1088000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285000</v>
      </c>
      <c r="N28" s="78">
        <f t="shared" si="3"/>
        <v>0</v>
      </c>
      <c r="O28" s="77">
        <f t="shared" si="3"/>
        <v>0</v>
      </c>
      <c r="P28" s="98">
        <f t="shared" si="3"/>
        <v>300000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163000</v>
      </c>
      <c r="AC28" s="78">
        <f t="shared" si="3"/>
        <v>0</v>
      </c>
      <c r="AD28" s="77">
        <f t="shared" si="3"/>
        <v>0</v>
      </c>
      <c r="AE28" s="98">
        <f t="shared" si="3"/>
        <v>260000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1088000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195000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195000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195000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195000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1475080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176200</v>
      </c>
      <c r="K53" s="86">
        <f t="shared" si="11"/>
        <v>0</v>
      </c>
      <c r="L53" s="86">
        <f t="shared" si="11"/>
        <v>0</v>
      </c>
      <c r="M53" s="86">
        <f t="shared" si="11"/>
        <v>961250</v>
      </c>
      <c r="N53" s="86">
        <f t="shared" si="11"/>
        <v>0</v>
      </c>
      <c r="O53" s="86">
        <f t="shared" si="11"/>
        <v>0</v>
      </c>
      <c r="P53" s="86">
        <f t="shared" si="11"/>
        <v>339020</v>
      </c>
      <c r="Q53" s="86">
        <f t="shared" si="11"/>
        <v>0</v>
      </c>
      <c r="R53" s="86">
        <f t="shared" si="11"/>
        <v>0</v>
      </c>
      <c r="S53" s="86">
        <f t="shared" si="11"/>
        <v>36500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157900</v>
      </c>
      <c r="Z53" s="86">
        <f t="shared" si="11"/>
        <v>0</v>
      </c>
      <c r="AA53" s="86">
        <f t="shared" si="11"/>
        <v>0</v>
      </c>
      <c r="AB53" s="86">
        <f t="shared" si="11"/>
        <v>1263300</v>
      </c>
      <c r="AC53" s="86">
        <f t="shared" si="11"/>
        <v>0</v>
      </c>
      <c r="AD53" s="86">
        <f t="shared" si="11"/>
        <v>0</v>
      </c>
      <c r="AE53" s="86">
        <f t="shared" si="11"/>
        <v>685500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315900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12000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228900</v>
      </c>
      <c r="BJ53" s="86">
        <f t="shared" si="11"/>
        <v>0</v>
      </c>
      <c r="BK53" s="86">
        <f t="shared" si="11"/>
        <v>0</v>
      </c>
      <c r="BL53" s="86">
        <f t="shared" si="11"/>
        <v>195000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8218250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668680</v>
      </c>
      <c r="E10" s="89">
        <v>0</v>
      </c>
      <c r="F10" s="90"/>
      <c r="G10" s="88"/>
      <c r="H10" s="89"/>
      <c r="I10" s="90"/>
      <c r="J10" s="97">
        <v>161200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140400</v>
      </c>
      <c r="Z10" s="89">
        <v>0</v>
      </c>
      <c r="AA10" s="90"/>
      <c r="AB10" s="91">
        <v>0</v>
      </c>
      <c r="AC10" s="89">
        <v>0</v>
      </c>
      <c r="AD10" s="90"/>
      <c r="AE10" s="91">
        <v>115000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1085280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70000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70000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450300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628750</v>
      </c>
      <c r="N12" s="89">
        <v>0</v>
      </c>
      <c r="O12" s="90"/>
      <c r="P12" s="91">
        <v>30020</v>
      </c>
      <c r="Q12" s="89">
        <v>0</v>
      </c>
      <c r="R12" s="90"/>
      <c r="S12" s="91">
        <v>19200</v>
      </c>
      <c r="T12" s="89">
        <v>0</v>
      </c>
      <c r="U12" s="90"/>
      <c r="V12" s="91"/>
      <c r="W12" s="89"/>
      <c r="X12" s="90"/>
      <c r="Y12" s="91">
        <v>17500</v>
      </c>
      <c r="Z12" s="89">
        <v>0</v>
      </c>
      <c r="AA12" s="90"/>
      <c r="AB12" s="91">
        <v>1007600</v>
      </c>
      <c r="AC12" s="89">
        <v>0</v>
      </c>
      <c r="AD12" s="90"/>
      <c r="AE12" s="91">
        <v>257000</v>
      </c>
      <c r="AF12" s="89">
        <v>0</v>
      </c>
      <c r="AG12" s="90"/>
      <c r="AH12" s="91">
        <v>4500</v>
      </c>
      <c r="AI12" s="89">
        <v>0</v>
      </c>
      <c r="AJ12" s="90"/>
      <c r="AK12" s="91">
        <v>55700</v>
      </c>
      <c r="AL12" s="89">
        <v>0</v>
      </c>
      <c r="AM12" s="90"/>
      <c r="AN12" s="91">
        <v>14000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2508570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44500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19000</v>
      </c>
      <c r="N13" s="89">
        <v>0</v>
      </c>
      <c r="O13" s="90"/>
      <c r="P13" s="91">
        <v>9000</v>
      </c>
      <c r="Q13" s="89">
        <v>0</v>
      </c>
      <c r="R13" s="90"/>
      <c r="S13" s="91">
        <v>16300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75900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247200</v>
      </c>
      <c r="AL13" s="89">
        <v>0</v>
      </c>
      <c r="AM13" s="90"/>
      <c r="AN13" s="91"/>
      <c r="AO13" s="89"/>
      <c r="AP13" s="90"/>
      <c r="AQ13" s="91">
        <v>3000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414900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43500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28500</v>
      </c>
      <c r="N16" s="89">
        <v>0</v>
      </c>
      <c r="O16" s="90"/>
      <c r="P16" s="97"/>
      <c r="Q16" s="89"/>
      <c r="R16" s="101"/>
      <c r="S16" s="91">
        <v>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1800</v>
      </c>
      <c r="AC16" s="89">
        <v>0</v>
      </c>
      <c r="AD16" s="90"/>
      <c r="AE16" s="97">
        <v>53500</v>
      </c>
      <c r="AF16" s="89">
        <v>0</v>
      </c>
      <c r="AG16" s="101"/>
      <c r="AH16" s="97"/>
      <c r="AI16" s="89"/>
      <c r="AJ16" s="101"/>
      <c r="AK16" s="97">
        <v>8000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136300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89100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232900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322000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1386080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176200</v>
      </c>
      <c r="K20" s="78">
        <f t="shared" si="1"/>
        <v>0</v>
      </c>
      <c r="L20" s="77">
        <f t="shared" si="1"/>
        <v>0</v>
      </c>
      <c r="M20" s="98">
        <f t="shared" si="1"/>
        <v>676250</v>
      </c>
      <c r="N20" s="78">
        <f t="shared" si="1"/>
        <v>0</v>
      </c>
      <c r="O20" s="77">
        <f t="shared" si="1"/>
        <v>0</v>
      </c>
      <c r="P20" s="98">
        <f t="shared" si="1"/>
        <v>39020</v>
      </c>
      <c r="Q20" s="78">
        <f t="shared" si="1"/>
        <v>0</v>
      </c>
      <c r="R20" s="77">
        <f t="shared" si="1"/>
        <v>0</v>
      </c>
      <c r="S20" s="98">
        <f t="shared" si="1"/>
        <v>36500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157900</v>
      </c>
      <c r="Z20" s="78">
        <f t="shared" si="1"/>
        <v>0</v>
      </c>
      <c r="AA20" s="77">
        <f t="shared" si="1"/>
        <v>0</v>
      </c>
      <c r="AB20" s="98">
        <f t="shared" si="1"/>
        <v>1085300</v>
      </c>
      <c r="AC20" s="78">
        <f t="shared" si="1"/>
        <v>0</v>
      </c>
      <c r="AD20" s="77">
        <f t="shared" si="1"/>
        <v>0</v>
      </c>
      <c r="AE20" s="98">
        <f t="shared" si="1"/>
        <v>425500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310900</v>
      </c>
      <c r="AL20" s="78">
        <f t="shared" si="1"/>
        <v>0</v>
      </c>
      <c r="AM20" s="77">
        <f t="shared" si="1"/>
        <v>0</v>
      </c>
      <c r="AN20" s="98">
        <f t="shared" si="1"/>
        <v>14000</v>
      </c>
      <c r="AO20" s="78">
        <f t="shared" si="1"/>
        <v>0</v>
      </c>
      <c r="AP20" s="77">
        <f t="shared" si="1"/>
        <v>0</v>
      </c>
      <c r="AQ20" s="98">
        <f t="shared" si="1"/>
        <v>12000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232900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4557050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95000</v>
      </c>
      <c r="AC24" s="89">
        <v>0</v>
      </c>
      <c r="AD24" s="101"/>
      <c r="AE24" s="97">
        <v>238000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413000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95000</v>
      </c>
      <c r="AC28" s="78">
        <f t="shared" si="3"/>
        <v>0</v>
      </c>
      <c r="AD28" s="77">
        <f t="shared" si="3"/>
        <v>0</v>
      </c>
      <c r="AE28" s="98">
        <f t="shared" si="3"/>
        <v>238000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170000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170000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170000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170000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1466080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176200</v>
      </c>
      <c r="K53" s="86">
        <f t="shared" si="11"/>
        <v>0</v>
      </c>
      <c r="L53" s="86">
        <f t="shared" si="11"/>
        <v>0</v>
      </c>
      <c r="M53" s="86">
        <f t="shared" si="11"/>
        <v>676250</v>
      </c>
      <c r="N53" s="86">
        <f t="shared" si="11"/>
        <v>0</v>
      </c>
      <c r="O53" s="86">
        <f t="shared" si="11"/>
        <v>0</v>
      </c>
      <c r="P53" s="86">
        <f t="shared" si="11"/>
        <v>39020</v>
      </c>
      <c r="Q53" s="86">
        <f t="shared" si="11"/>
        <v>0</v>
      </c>
      <c r="R53" s="86">
        <f t="shared" si="11"/>
        <v>0</v>
      </c>
      <c r="S53" s="86">
        <f t="shared" si="11"/>
        <v>36500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157900</v>
      </c>
      <c r="Z53" s="86">
        <f t="shared" si="11"/>
        <v>0</v>
      </c>
      <c r="AA53" s="86">
        <f t="shared" si="11"/>
        <v>0</v>
      </c>
      <c r="AB53" s="86">
        <f t="shared" si="11"/>
        <v>1180300</v>
      </c>
      <c r="AC53" s="86">
        <f t="shared" si="11"/>
        <v>0</v>
      </c>
      <c r="AD53" s="86">
        <f t="shared" si="11"/>
        <v>0</v>
      </c>
      <c r="AE53" s="86">
        <f t="shared" si="11"/>
        <v>663500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310900</v>
      </c>
      <c r="AL53" s="86">
        <f t="shared" si="11"/>
        <v>0</v>
      </c>
      <c r="AM53" s="86">
        <f t="shared" si="11"/>
        <v>0</v>
      </c>
      <c r="AN53" s="86">
        <f t="shared" si="11"/>
        <v>14000</v>
      </c>
      <c r="AO53" s="86">
        <f t="shared" si="11"/>
        <v>0</v>
      </c>
      <c r="AP53" s="86">
        <f t="shared" si="11"/>
        <v>0</v>
      </c>
      <c r="AQ53" s="86">
        <f t="shared" si="11"/>
        <v>12000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232900</v>
      </c>
      <c r="BJ53" s="86">
        <f t="shared" si="11"/>
        <v>0</v>
      </c>
      <c r="BK53" s="86">
        <f t="shared" si="11"/>
        <v>0</v>
      </c>
      <c r="BL53" s="86">
        <f t="shared" si="11"/>
        <v>170000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7493250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2019-01-11T11:15:13Z</dcterms:modified>
  <cp:category/>
  <cp:version/>
  <cp:contentType/>
  <cp:contentStatus/>
</cp:coreProperties>
</file>