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7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7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'Entrate_Rendiconto_2017'!$B$1:$E$59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'Spese_Rendiconto_2017'!$B$1:$BX$54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'Spese_Rendiconto_2017'!$B:$C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<sst xmlns="http://schemas.openxmlformats.org/spreadsheetml/2006/main" count="870" uniqueCount="149">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</sst>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5630.58</v>
      </c>
      <c r="E5" s="38"/>
    </row>
    <row r="6" spans="2:5" ht="15">
      <c r="B6" s="8"/>
      <c r="C6" s="5" t="s">
        <v>5</v>
      </c>
      <c r="D6" s="39">
        <v>33043.77</v>
      </c>
      <c r="E6" s="40"/>
    </row>
    <row r="7" spans="2:5" ht="15">
      <c r="B7" s="8"/>
      <c r="C7" s="5" t="s">
        <v>6</v>
      </c>
      <c r="D7" s="39">
        <v>45550.00000000001</v>
      </c>
      <c r="E7" s="40"/>
    </row>
    <row r="8" spans="2:5" ht="15.75" thickBot="1">
      <c r="B8" s="9"/>
      <c r="C8" s="6" t="s">
        <v>7</v>
      </c>
      <c r="D8" s="41"/>
      <c r="E8" s="42">
        <v>281284.56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228097.95</v>
      </c>
      <c r="E10" s="45">
        <v>175790.25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135832.28</v>
      </c>
      <c r="E14" s="45">
        <v>144569.12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363930.23</v>
      </c>
      <c r="E16" s="51">
        <f>E10+E11+E12+E13+E14+E15</f>
        <v>320359.37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13680.63</v>
      </c>
      <c r="E18" s="45">
        <v>13616.84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13680.63</v>
      </c>
      <c r="E23" s="51">
        <f>E18+E19+E20+E21+E22</f>
        <v>13616.84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24767.3</v>
      </c>
      <c r="E25" s="45">
        <v>25678.8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0.09</v>
      </c>
      <c r="E27" s="45">
        <v>0.09</v>
      </c>
    </row>
    <row r="28" spans="2:5" ht="15">
      <c r="B28" s="13">
        <v>30400</v>
      </c>
      <c r="C28" s="54" t="s">
        <v>30</v>
      </c>
      <c r="D28" s="49">
        <v>15.44</v>
      </c>
      <c r="E28" s="45">
        <v>15.44</v>
      </c>
    </row>
    <row r="29" spans="2:5" ht="15">
      <c r="B29" s="13">
        <v>30500</v>
      </c>
      <c r="C29" s="54" t="s">
        <v>31</v>
      </c>
      <c r="D29" s="60">
        <v>15330.489999999998</v>
      </c>
      <c r="E29" s="50">
        <v>15278.43</v>
      </c>
    </row>
    <row r="30" spans="2:5" ht="15.75" thickBot="1">
      <c r="B30" s="16">
        <v>30000</v>
      </c>
      <c r="C30" s="15" t="s">
        <v>32</v>
      </c>
      <c r="D30" s="48">
        <f>D25+D26+D27+D28+D29</f>
        <v>40113.31999999999</v>
      </c>
      <c r="E30" s="51">
        <f>E25+E26+E27+E28+E29</f>
        <v>40972.759999999995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29634.58</v>
      </c>
      <c r="E33" s="59">
        <v>0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2224.75</v>
      </c>
      <c r="E36" s="50">
        <v>2224.75</v>
      </c>
    </row>
    <row r="37" spans="2:5" ht="15.75" thickBot="1">
      <c r="B37" s="16">
        <v>40000</v>
      </c>
      <c r="C37" s="15" t="s">
        <v>40</v>
      </c>
      <c r="D37" s="48">
        <f>D32+D33+D34+D35+D36</f>
        <v>31859.33</v>
      </c>
      <c r="E37" s="51">
        <f>E32+E33+E34+E35+E36</f>
        <v>2224.75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150000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150000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87676.86</v>
      </c>
      <c r="E54" s="45">
        <v>87676.85999999996</v>
      </c>
    </row>
    <row r="55" spans="2:5" ht="15">
      <c r="B55" s="13">
        <v>90200</v>
      </c>
      <c r="C55" s="54" t="s">
        <v>62</v>
      </c>
      <c r="D55" s="61">
        <v>6345</v>
      </c>
      <c r="E55" s="62">
        <v>5777.57</v>
      </c>
    </row>
    <row r="56" spans="2:5" ht="15.75" thickBot="1">
      <c r="B56" s="16">
        <v>90000</v>
      </c>
      <c r="C56" s="15" t="s">
        <v>63</v>
      </c>
      <c r="D56" s="48">
        <f>D54+D55</f>
        <v>94021.86</v>
      </c>
      <c r="E56" s="51">
        <f>E54+E55</f>
        <v>93454.42999999996</v>
      </c>
    </row>
    <row r="57" spans="2:5" ht="16.5" thickBot="1" thickTop="1">
      <c r="B57" s="109" t="s">
        <v>64</v>
      </c>
      <c r="C57" s="110"/>
      <c r="D57" s="52">
        <f>D16+D23+D30+D37+D43+D49+D52+D56</f>
        <v>693605.37</v>
      </c>
      <c r="E57" s="55">
        <f>E16+E23+E30+E37+E43+E49+E52+E56</f>
        <v>470628.15</v>
      </c>
    </row>
    <row r="58" spans="2:5" ht="16.5" thickBot="1" thickTop="1">
      <c r="B58" s="109" t="s">
        <v>65</v>
      </c>
      <c r="C58" s="110"/>
      <c r="D58" s="52">
        <f>D57+D5+D6+D7+D8</f>
        <v>777829.72</v>
      </c>
      <c r="E58" s="55">
        <f>E57+E5+E6+E7+E8</f>
        <v>751912.71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IF((Spese_Rendiconto_2017!BV53+Spese_Rendiconto_2017!BW53-Entrate_Rendiconto_2017!D58)&gt;0,Spese_Rendiconto_2017!BV53+Spese_Rendiconto_2017!BW53-Entrate_Rendiconto_2017!D58,0)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96815.40000000001</v>
      </c>
      <c r="E10" s="89">
        <v>3689.2400000000002</v>
      </c>
      <c r="F10" s="90">
        <v>95591.66999999997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24000</v>
      </c>
      <c r="AF10" s="89">
        <v>0</v>
      </c>
      <c r="AG10" s="90">
        <v>22893.430000000004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120815.40000000001</v>
      </c>
      <c r="BW10" s="77">
        <f aca="true" t="shared" si="1" ref="BW10:BW19">E10+H10+K10+N10+Q10+T10+W10+Z10+AC10+AF10+AI10+AL10+AO10+AR10+AU10+AX10+BA10+BD10+BG10+BJ10+BM10+BP10+BS10</f>
        <v>3689.2400000000002</v>
      </c>
      <c r="BX10" s="79">
        <f aca="true" t="shared" si="2" ref="BX10:BX19">F10+I10+L10+O10+R10+U10+X10+AA10+AD10+AG10+AJ10+AM10+AP10+AS10+AV10+AY10+BB10+BE10+BH10+BK10+BN10+BQ10+BT10</f>
        <v>118485.09999999998</v>
      </c>
    </row>
    <row r="11" spans="2:76" ht="15">
      <c r="B11" s="13">
        <v>102</v>
      </c>
      <c r="C11" s="25" t="s">
        <v>92</v>
      </c>
      <c r="D11" s="88">
        <v>8174.4400000000005</v>
      </c>
      <c r="E11" s="89">
        <v>151.3</v>
      </c>
      <c r="F11" s="90">
        <v>7558.029999999999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139</v>
      </c>
      <c r="AC11" s="89">
        <v>0</v>
      </c>
      <c r="AD11" s="90">
        <v>139</v>
      </c>
      <c r="AE11" s="91">
        <v>1833.51</v>
      </c>
      <c r="AF11" s="89">
        <v>102</v>
      </c>
      <c r="AG11" s="90">
        <v>1555.8300000000004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10146.95</v>
      </c>
      <c r="BW11" s="77">
        <f t="shared" si="1"/>
        <v>253.3</v>
      </c>
      <c r="BX11" s="79">
        <f t="shared" si="2"/>
        <v>9252.859999999999</v>
      </c>
    </row>
    <row r="12" spans="2:76" ht="15">
      <c r="B12" s="13">
        <v>103</v>
      </c>
      <c r="C12" s="25" t="s">
        <v>93</v>
      </c>
      <c r="D12" s="88">
        <v>50489.12</v>
      </c>
      <c r="E12" s="89">
        <v>1291.14</v>
      </c>
      <c r="F12" s="90">
        <v>51838.399999999994</v>
      </c>
      <c r="G12" s="88"/>
      <c r="H12" s="89"/>
      <c r="I12" s="90"/>
      <c r="J12" s="97">
        <v>0</v>
      </c>
      <c r="K12" s="89">
        <v>0</v>
      </c>
      <c r="L12" s="101">
        <v>0</v>
      </c>
      <c r="M12" s="91">
        <v>1000</v>
      </c>
      <c r="N12" s="89">
        <v>0</v>
      </c>
      <c r="O12" s="90">
        <v>1050.3000000000002</v>
      </c>
      <c r="P12" s="91">
        <v>118.2</v>
      </c>
      <c r="Q12" s="89">
        <v>0</v>
      </c>
      <c r="R12" s="90">
        <v>118.2</v>
      </c>
      <c r="S12" s="91">
        <v>0</v>
      </c>
      <c r="T12" s="89">
        <v>0</v>
      </c>
      <c r="U12" s="90">
        <v>0</v>
      </c>
      <c r="V12" s="91">
        <v>488.2</v>
      </c>
      <c r="W12" s="89">
        <v>0</v>
      </c>
      <c r="X12" s="90">
        <v>488.2</v>
      </c>
      <c r="Y12" s="91">
        <v>0</v>
      </c>
      <c r="Z12" s="89">
        <v>0</v>
      </c>
      <c r="AA12" s="90">
        <v>0</v>
      </c>
      <c r="AB12" s="91">
        <v>79795.04000000001</v>
      </c>
      <c r="AC12" s="89">
        <v>0</v>
      </c>
      <c r="AD12" s="90">
        <v>82472.06</v>
      </c>
      <c r="AE12" s="91">
        <v>41771.11</v>
      </c>
      <c r="AF12" s="89">
        <v>0</v>
      </c>
      <c r="AG12" s="90">
        <v>44263.81</v>
      </c>
      <c r="AH12" s="91">
        <v>0</v>
      </c>
      <c r="AI12" s="89">
        <v>0</v>
      </c>
      <c r="AJ12" s="90">
        <v>0</v>
      </c>
      <c r="AK12" s="91">
        <v>4988.82</v>
      </c>
      <c r="AL12" s="89">
        <v>0</v>
      </c>
      <c r="AM12" s="90">
        <v>4658.92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178650.49</v>
      </c>
      <c r="BW12" s="77">
        <f t="shared" si="1"/>
        <v>1291.14</v>
      </c>
      <c r="BX12" s="79">
        <f t="shared" si="2"/>
        <v>184889.88999999998</v>
      </c>
    </row>
    <row r="13" spans="2:76" ht="15">
      <c r="B13" s="13">
        <v>104</v>
      </c>
      <c r="C13" s="25" t="s">
        <v>19</v>
      </c>
      <c r="D13" s="88">
        <v>22612.559999999998</v>
      </c>
      <c r="E13" s="89">
        <v>0</v>
      </c>
      <c r="F13" s="90">
        <v>19507.079999999998</v>
      </c>
      <c r="G13" s="88"/>
      <c r="H13" s="89"/>
      <c r="I13" s="90"/>
      <c r="J13" s="97"/>
      <c r="K13" s="89"/>
      <c r="L13" s="101"/>
      <c r="M13" s="91">
        <v>3182</v>
      </c>
      <c r="N13" s="89">
        <v>0</v>
      </c>
      <c r="O13" s="90">
        <v>2695.08</v>
      </c>
      <c r="P13" s="91">
        <v>0</v>
      </c>
      <c r="Q13" s="89">
        <v>0</v>
      </c>
      <c r="R13" s="90">
        <v>0</v>
      </c>
      <c r="S13" s="91"/>
      <c r="T13" s="89"/>
      <c r="U13" s="90"/>
      <c r="V13" s="91">
        <v>10509.28</v>
      </c>
      <c r="W13" s="89">
        <v>0</v>
      </c>
      <c r="X13" s="90">
        <v>9759.28</v>
      </c>
      <c r="Y13" s="91"/>
      <c r="Z13" s="89"/>
      <c r="AA13" s="90"/>
      <c r="AB13" s="91">
        <v>4854.5</v>
      </c>
      <c r="AC13" s="89">
        <v>0</v>
      </c>
      <c r="AD13" s="90">
        <v>2697.87</v>
      </c>
      <c r="AE13" s="91"/>
      <c r="AF13" s="89"/>
      <c r="AG13" s="90"/>
      <c r="AH13" s="91"/>
      <c r="AI13" s="89"/>
      <c r="AJ13" s="90"/>
      <c r="AK13" s="91">
        <v>1366</v>
      </c>
      <c r="AL13" s="89">
        <v>0</v>
      </c>
      <c r="AM13" s="90">
        <v>900</v>
      </c>
      <c r="AN13" s="91"/>
      <c r="AO13" s="89"/>
      <c r="AP13" s="90"/>
      <c r="AQ13" s="91">
        <v>1008.28</v>
      </c>
      <c r="AR13" s="89">
        <v>0</v>
      </c>
      <c r="AS13" s="90">
        <v>814.09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43532.619999999995</v>
      </c>
      <c r="BW13" s="77">
        <f t="shared" si="1"/>
        <v>0</v>
      </c>
      <c r="BX13" s="79">
        <f t="shared" si="2"/>
        <v>36373.399999999994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7305.7699999999995</v>
      </c>
      <c r="BM16" s="89">
        <v>0</v>
      </c>
      <c r="BN16" s="90">
        <v>11091.73</v>
      </c>
      <c r="BO16" s="91"/>
      <c r="BP16" s="89"/>
      <c r="BQ16" s="90"/>
      <c r="BR16" s="97"/>
      <c r="BS16" s="89"/>
      <c r="BT16" s="101"/>
      <c r="BU16" s="76"/>
      <c r="BV16" s="85">
        <f t="shared" si="0"/>
        <v>7305.7699999999995</v>
      </c>
      <c r="BW16" s="77">
        <f t="shared" si="1"/>
        <v>0</v>
      </c>
      <c r="BX16" s="79">
        <f t="shared" si="2"/>
        <v>11091.73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1418.09</v>
      </c>
      <c r="E18" s="89">
        <v>0</v>
      </c>
      <c r="F18" s="90">
        <v>1418.09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1418.09</v>
      </c>
      <c r="BW18" s="77">
        <f t="shared" si="1"/>
        <v>0</v>
      </c>
      <c r="BX18" s="79">
        <f t="shared" si="2"/>
        <v>1418.09</v>
      </c>
    </row>
    <row r="19" spans="2:76" ht="15">
      <c r="B19" s="13">
        <v>110</v>
      </c>
      <c r="C19" s="25" t="s">
        <v>98</v>
      </c>
      <c r="D19" s="88">
        <v>7710.55</v>
      </c>
      <c r="E19" s="89">
        <v>0</v>
      </c>
      <c r="F19" s="90">
        <v>7139.139999999999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7710.55</v>
      </c>
      <c r="BW19" s="77">
        <f t="shared" si="1"/>
        <v>0</v>
      </c>
      <c r="BX19" s="79">
        <f t="shared" si="2"/>
        <v>7139.139999999999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187220.16</v>
      </c>
      <c r="E20" s="78">
        <f t="shared" si="3"/>
        <v>5131.68</v>
      </c>
      <c r="F20" s="79">
        <f t="shared" si="3"/>
        <v>183052.40999999997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4182</v>
      </c>
      <c r="N20" s="78">
        <f t="shared" si="3"/>
        <v>0</v>
      </c>
      <c r="O20" s="77">
        <f t="shared" si="3"/>
        <v>3745.38</v>
      </c>
      <c r="P20" s="98">
        <f t="shared" si="3"/>
        <v>118.2</v>
      </c>
      <c r="Q20" s="78">
        <f t="shared" si="3"/>
        <v>0</v>
      </c>
      <c r="R20" s="77">
        <f t="shared" si="3"/>
        <v>118.2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10997.480000000001</v>
      </c>
      <c r="W20" s="78">
        <f t="shared" si="3"/>
        <v>0</v>
      </c>
      <c r="X20" s="77">
        <f t="shared" si="3"/>
        <v>10247.480000000001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84788.54000000001</v>
      </c>
      <c r="AC20" s="78">
        <f t="shared" si="3"/>
        <v>0</v>
      </c>
      <c r="AD20" s="77">
        <f t="shared" si="3"/>
        <v>85308.93</v>
      </c>
      <c r="AE20" s="98">
        <f t="shared" si="3"/>
        <v>67604.62</v>
      </c>
      <c r="AF20" s="78">
        <f t="shared" si="3"/>
        <v>102</v>
      </c>
      <c r="AG20" s="77">
        <f t="shared" si="3"/>
        <v>68713.07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6354.82</v>
      </c>
      <c r="AL20" s="78">
        <f t="shared" si="3"/>
        <v>0</v>
      </c>
      <c r="AM20" s="77">
        <f t="shared" si="3"/>
        <v>5558.92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1008.28</v>
      </c>
      <c r="AR20" s="78">
        <f t="shared" si="3"/>
        <v>0</v>
      </c>
      <c r="AS20" s="77">
        <f t="shared" si="3"/>
        <v>814.09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7305.7699999999995</v>
      </c>
      <c r="BM20" s="78">
        <f t="shared" si="3"/>
        <v>0</v>
      </c>
      <c r="BN20" s="77">
        <f t="shared" si="3"/>
        <v>11091.73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369579.87</v>
      </c>
      <c r="BW20" s="77">
        <f>BW10+BW11+BW12+BW13+BW14+BW15+BW16+BW17+BW18+BW19</f>
        <v>5233.68</v>
      </c>
      <c r="BX20" s="95">
        <f>BX10+BX11+BX12+BX13+BX14+BX15+BX16+BX17+BX18+BX19</f>
        <v>368650.21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127380.1</v>
      </c>
      <c r="E24" s="89">
        <v>37315.67</v>
      </c>
      <c r="F24" s="90">
        <v>20228.780000000002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>
        <v>0</v>
      </c>
      <c r="W24" s="89">
        <v>0</v>
      </c>
      <c r="X24" s="101">
        <v>0</v>
      </c>
      <c r="Y24" s="97"/>
      <c r="Z24" s="89"/>
      <c r="AA24" s="101"/>
      <c r="AB24" s="97">
        <v>0</v>
      </c>
      <c r="AC24" s="89">
        <v>0</v>
      </c>
      <c r="AD24" s="101">
        <v>0</v>
      </c>
      <c r="AE24" s="97">
        <v>80689.5</v>
      </c>
      <c r="AF24" s="89">
        <v>0</v>
      </c>
      <c r="AG24" s="101">
        <v>107951.51000000001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208069.6</v>
      </c>
      <c r="BW24" s="77">
        <f t="shared" si="4"/>
        <v>37315.67</v>
      </c>
      <c r="BX24" s="79">
        <f t="shared" si="4"/>
        <v>128180.29000000001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3634.58</v>
      </c>
      <c r="E26" s="89">
        <v>0</v>
      </c>
      <c r="F26" s="90">
        <v>3634.58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3634.58</v>
      </c>
      <c r="BW26" s="77">
        <f t="shared" si="4"/>
        <v>0</v>
      </c>
      <c r="BX26" s="79">
        <f t="shared" si="4"/>
        <v>3634.58</v>
      </c>
    </row>
    <row r="27" spans="2:76" ht="15">
      <c r="B27" s="13">
        <v>205</v>
      </c>
      <c r="C27" s="25" t="s">
        <v>107</v>
      </c>
      <c r="D27" s="88">
        <v>9794.56</v>
      </c>
      <c r="E27" s="89">
        <v>0</v>
      </c>
      <c r="F27" s="90">
        <v>23589.88</v>
      </c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>
        <v>0</v>
      </c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>
        <v>0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9794.56</v>
      </c>
      <c r="BW27" s="77">
        <f t="shared" si="4"/>
        <v>0</v>
      </c>
      <c r="BX27" s="79">
        <f t="shared" si="4"/>
        <v>23589.88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140809.24000000002</v>
      </c>
      <c r="E28" s="78">
        <f t="shared" si="5"/>
        <v>37315.67</v>
      </c>
      <c r="F28" s="79">
        <f t="shared" si="5"/>
        <v>47453.240000000005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80689.5</v>
      </c>
      <c r="AF28" s="78">
        <f t="shared" si="5"/>
        <v>0</v>
      </c>
      <c r="AG28" s="77">
        <f t="shared" si="5"/>
        <v>107951.51000000001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221498.74</v>
      </c>
      <c r="BW28" s="77">
        <f>BW23+BW24+BW25+BW26+BW27</f>
        <v>37315.67</v>
      </c>
      <c r="BX28" s="95">
        <f>BX23+BX24+BX25+BX26+BX27</f>
        <v>155404.75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25622.67</v>
      </c>
      <c r="BM40" s="89">
        <v>0</v>
      </c>
      <c r="BN40" s="101">
        <v>34456.74</v>
      </c>
      <c r="BO40" s="97"/>
      <c r="BP40" s="89"/>
      <c r="BQ40" s="101"/>
      <c r="BR40" s="97"/>
      <c r="BS40" s="89"/>
      <c r="BT40" s="101"/>
      <c r="BU40" s="76"/>
      <c r="BV40" s="85">
        <f t="shared" si="10"/>
        <v>25622.67</v>
      </c>
      <c r="BW40" s="77">
        <f t="shared" si="10"/>
        <v>0</v>
      </c>
      <c r="BX40" s="79">
        <f t="shared" si="10"/>
        <v>34456.74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25622.67</v>
      </c>
      <c r="BM42" s="78">
        <f t="shared" si="12"/>
        <v>0</v>
      </c>
      <c r="BN42" s="77">
        <f t="shared" si="12"/>
        <v>34456.74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25622.67</v>
      </c>
      <c r="BW42" s="77">
        <f>BW38+BW39+BW40+BW41</f>
        <v>0</v>
      </c>
      <c r="BX42" s="95">
        <f>BX38+BX39+BX40+BX41</f>
        <v>34456.74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87676.86</v>
      </c>
      <c r="BS49" s="89">
        <v>0</v>
      </c>
      <c r="BT49" s="101">
        <v>87676.85999999999</v>
      </c>
      <c r="BU49" s="76"/>
      <c r="BV49" s="85">
        <f aca="true" t="shared" si="15" ref="BV49:BX50">D49+G49+J49+M49+P49+S49+V49+Y49+AB49+AE49+AH49+AK49+AN49+AQ49+AT49+AW49+AZ49+BC49+BF49+BI49+BL49+BO49+BR49</f>
        <v>87676.86</v>
      </c>
      <c r="BW49" s="77">
        <f t="shared" si="15"/>
        <v>0</v>
      </c>
      <c r="BX49" s="79">
        <f t="shared" si="15"/>
        <v>87676.85999999999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6345</v>
      </c>
      <c r="BS50" s="89">
        <v>0</v>
      </c>
      <c r="BT50" s="101">
        <v>2607.01</v>
      </c>
      <c r="BU50" s="76"/>
      <c r="BV50" s="85">
        <f t="shared" si="15"/>
        <v>6345</v>
      </c>
      <c r="BW50" s="77">
        <f t="shared" si="15"/>
        <v>0</v>
      </c>
      <c r="BX50" s="79">
        <f t="shared" si="15"/>
        <v>2607.01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94021.86</v>
      </c>
      <c r="BS51" s="78">
        <f>BS49+BS50</f>
        <v>0</v>
      </c>
      <c r="BT51" s="77">
        <f>BT49+BT50</f>
        <v>90283.86999999998</v>
      </c>
      <c r="BU51" s="85"/>
      <c r="BV51" s="85">
        <f>BV49+BV50</f>
        <v>94021.86</v>
      </c>
      <c r="BW51" s="77">
        <f>BW49+BW50</f>
        <v>0</v>
      </c>
      <c r="BX51" s="95">
        <f>BX49+BX50</f>
        <v>90283.86999999998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328029.4</v>
      </c>
      <c r="E53" s="86">
        <f t="shared" si="18"/>
        <v>42447.35</v>
      </c>
      <c r="F53" s="86">
        <f t="shared" si="18"/>
        <v>230505.64999999997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4182</v>
      </c>
      <c r="N53" s="86">
        <f t="shared" si="18"/>
        <v>0</v>
      </c>
      <c r="O53" s="86">
        <f t="shared" si="18"/>
        <v>3745.38</v>
      </c>
      <c r="P53" s="86">
        <f t="shared" si="18"/>
        <v>118.2</v>
      </c>
      <c r="Q53" s="86">
        <f t="shared" si="18"/>
        <v>0</v>
      </c>
      <c r="R53" s="86">
        <f t="shared" si="18"/>
        <v>118.2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10997.480000000001</v>
      </c>
      <c r="W53" s="86">
        <f t="shared" si="18"/>
        <v>0</v>
      </c>
      <c r="X53" s="86">
        <f t="shared" si="18"/>
        <v>10247.480000000001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84788.54000000001</v>
      </c>
      <c r="AC53" s="86">
        <f t="shared" si="18"/>
        <v>0</v>
      </c>
      <c r="AD53" s="86">
        <f t="shared" si="18"/>
        <v>85308.93</v>
      </c>
      <c r="AE53" s="86">
        <f t="shared" si="18"/>
        <v>148294.12</v>
      </c>
      <c r="AF53" s="86">
        <f t="shared" si="18"/>
        <v>102</v>
      </c>
      <c r="AG53" s="86">
        <f t="shared" si="18"/>
        <v>176664.58000000002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6354.82</v>
      </c>
      <c r="AL53" s="86">
        <f t="shared" si="19"/>
        <v>0</v>
      </c>
      <c r="AM53" s="86">
        <f t="shared" si="19"/>
        <v>5558.92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1008.28</v>
      </c>
      <c r="AR53" s="86">
        <f t="shared" si="19"/>
        <v>0</v>
      </c>
      <c r="AS53" s="86">
        <f t="shared" si="19"/>
        <v>814.09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32928.439999999995</v>
      </c>
      <c r="BM53" s="86">
        <f t="shared" si="19"/>
        <v>0</v>
      </c>
      <c r="BN53" s="86">
        <f t="shared" si="19"/>
        <v>45548.47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94021.86</v>
      </c>
      <c r="BS53" s="86">
        <f t="shared" si="19"/>
        <v>0</v>
      </c>
      <c r="BT53" s="86">
        <f t="shared" si="19"/>
        <v>90283.86999999998</v>
      </c>
      <c r="BU53" s="86">
        <f>BU8</f>
        <v>0</v>
      </c>
      <c r="BV53" s="102">
        <f>BV8+BV20+BV28+BV35+BV42+BV46+BV51</f>
        <v>710723.14</v>
      </c>
      <c r="BW53" s="87">
        <f>BW20+BW28+BW35+BW42+BW46+BW51</f>
        <v>42549.35</v>
      </c>
      <c r="BX53" s="87">
        <f>BX20+BX28+BX35+BX42+BX46+BX51</f>
        <v>648795.5700000001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IF((Spese_Rendiconto_2017!BV53+Spese_Rendiconto_2017!BW53-Entrate_Rendiconto_2017!D58)&lt;0,Entrate_Rendiconto_2017!D58-Spese_Rendiconto_2017!BV53-Spese_Rendiconto_2017!BW53,0)</f>
        <v>24557.22999999996</v>
      </c>
      <c r="BW54" s="93"/>
      <c r="BX54" s="94">
        <f>IF((Spese_Rendiconto_2017!BX53-Entrate_Rendiconto_2017!E58)&lt;0,Entrate_Rendiconto_2017!E58-Spese_Rendiconto_2017!BX53,0)</f>
        <v>103117.1399999999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2018-05-22T10:15:54Z</dcterms:modified>
  <cp:category/>
  <cp:version/>
  <cp:contentType/>
  <cp:contentStatus/>
</cp:coreProperties>
</file>