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<sst xmlns="http://schemas.openxmlformats.org/spreadsheetml/2006/main" count="870" uniqueCount="151">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</sst>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343631.53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818000</v>
      </c>
      <c r="E10" s="45">
        <v>1036933.4299999999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265128.44</v>
      </c>
      <c r="E14" s="45">
        <v>265128.44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1083128.44</v>
      </c>
      <c r="E16" s="51">
        <f>E10+E11+E12+E13+E14+E15</f>
        <v>1302061.8699999999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73599.63</v>
      </c>
      <c r="E18" s="45">
        <v>121446.02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73599.63</v>
      </c>
      <c r="E23" s="51">
        <f>E18+E19+E20+E21+E22</f>
        <v>121446.02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111400</v>
      </c>
      <c r="E25" s="45">
        <v>174204.59999999998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200</v>
      </c>
      <c r="E27" s="45">
        <v>200.25</v>
      </c>
    </row>
    <row r="28" spans="2:5" ht="15">
      <c r="B28" s="13">
        <v>30400</v>
      </c>
      <c r="C28" s="54" t="s">
        <v>30</v>
      </c>
      <c r="D28" s="49">
        <v>0</v>
      </c>
      <c r="E28" s="45">
        <v>1</v>
      </c>
    </row>
    <row r="29" spans="2:5" ht="15">
      <c r="B29" s="13">
        <v>30500</v>
      </c>
      <c r="C29" s="54" t="s">
        <v>31</v>
      </c>
      <c r="D29" s="60">
        <v>144076.03999999998</v>
      </c>
      <c r="E29" s="50">
        <v>213645.63</v>
      </c>
    </row>
    <row r="30" spans="2:5" ht="15.75" thickBot="1">
      <c r="B30" s="16">
        <v>30000</v>
      </c>
      <c r="C30" s="15" t="s">
        <v>32</v>
      </c>
      <c r="D30" s="48">
        <f>D25+D26+D27+D28+D29</f>
        <v>255676.03999999998</v>
      </c>
      <c r="E30" s="51">
        <f>E25+E26+E27+E28+E29</f>
        <v>388051.48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70825</v>
      </c>
      <c r="E33" s="59">
        <v>135825</v>
      </c>
    </row>
    <row r="34" spans="2:5" ht="15">
      <c r="B34" s="13">
        <v>40300</v>
      </c>
      <c r="C34" s="54" t="s">
        <v>37</v>
      </c>
      <c r="D34" s="61">
        <v>0</v>
      </c>
      <c r="E34" s="45">
        <v>357524.97000000003</v>
      </c>
    </row>
    <row r="35" spans="2:5" ht="15">
      <c r="B35" s="13">
        <v>40400</v>
      </c>
      <c r="C35" s="54" t="s">
        <v>38</v>
      </c>
      <c r="D35" s="39">
        <v>3600</v>
      </c>
      <c r="E35" s="45">
        <v>3600</v>
      </c>
    </row>
    <row r="36" spans="2:5" ht="15">
      <c r="B36" s="13">
        <v>40500</v>
      </c>
      <c r="C36" s="54" t="s">
        <v>39</v>
      </c>
      <c r="D36" s="49">
        <v>33991</v>
      </c>
      <c r="E36" s="50">
        <v>48273.99</v>
      </c>
    </row>
    <row r="37" spans="2:5" ht="15.75" thickBot="1">
      <c r="B37" s="16">
        <v>40000</v>
      </c>
      <c r="C37" s="15" t="s">
        <v>40</v>
      </c>
      <c r="D37" s="48">
        <f>D32+D33+D34+D35+D36</f>
        <v>108416</v>
      </c>
      <c r="E37" s="51">
        <f>E32+E33+E34+E35+E36</f>
        <v>545223.9600000001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224128.38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224128.38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1500000</v>
      </c>
      <c r="E51" s="62">
        <v>1500000</v>
      </c>
    </row>
    <row r="52" spans="2:5" ht="15.75" thickBot="1">
      <c r="B52" s="16">
        <v>70000</v>
      </c>
      <c r="C52" s="15" t="s">
        <v>58</v>
      </c>
      <c r="D52" s="48">
        <f>D51</f>
        <v>1500000</v>
      </c>
      <c r="E52" s="51">
        <f>E51</f>
        <v>1500000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202000</v>
      </c>
      <c r="E54" s="45">
        <v>205584.47999999998</v>
      </c>
    </row>
    <row r="55" spans="2:5" ht="15">
      <c r="B55" s="13">
        <v>90200</v>
      </c>
      <c r="C55" s="54" t="s">
        <v>62</v>
      </c>
      <c r="D55" s="61">
        <v>130000</v>
      </c>
      <c r="E55" s="62">
        <v>136730.78999999998</v>
      </c>
    </row>
    <row r="56" spans="2:5" ht="15.75" thickBot="1">
      <c r="B56" s="16">
        <v>90000</v>
      </c>
      <c r="C56" s="15" t="s">
        <v>63</v>
      </c>
      <c r="D56" s="48">
        <f>D54+D55</f>
        <v>332000</v>
      </c>
      <c r="E56" s="51">
        <f>E54+E55</f>
        <v>342315.26999999996</v>
      </c>
    </row>
    <row r="57" spans="2:5" ht="16.5" thickBot="1" thickTop="1">
      <c r="B57" s="109" t="s">
        <v>64</v>
      </c>
      <c r="C57" s="110"/>
      <c r="D57" s="52">
        <f>D16+D23+D30+D37+D43+D49+D52+D56</f>
        <v>3352820.11</v>
      </c>
      <c r="E57" s="55">
        <f>E16+E23+E30+E37+E43+E49+E52+E56</f>
        <v>4423226.9799999995</v>
      </c>
    </row>
    <row r="58" spans="2:5" ht="16.5" thickBot="1" thickTop="1">
      <c r="B58" s="109" t="s">
        <v>65</v>
      </c>
      <c r="C58" s="110"/>
      <c r="D58" s="52">
        <f>D57+D5+D6+D7+D8</f>
        <v>3352820.11</v>
      </c>
      <c r="E58" s="55">
        <f>E57+E5+E6+E7+E8</f>
        <v>4766858.51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800500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265128.44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1065628.44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66599.63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66599.63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109400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200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39200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148800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26000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26000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1500000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202000</v>
      </c>
      <c r="E54" s="45"/>
    </row>
    <row r="55" spans="2:5" ht="15">
      <c r="B55" s="13">
        <v>90200</v>
      </c>
      <c r="C55" s="54" t="s">
        <v>62</v>
      </c>
      <c r="D55" s="61">
        <v>130000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332000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3139028.07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3139028.07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800500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265128.44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1065628.44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66599.63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66599.63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109400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200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39200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148800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26000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26000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1500000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202000</v>
      </c>
      <c r="E54" s="45"/>
    </row>
    <row r="55" spans="2:5" ht="15">
      <c r="B55" s="13">
        <v>90200</v>
      </c>
      <c r="C55" s="54" t="s">
        <v>62</v>
      </c>
      <c r="D55" s="61">
        <v>130000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332000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3139028.07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3139028.07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217296</v>
      </c>
      <c r="E10" s="89">
        <v>0</v>
      </c>
      <c r="F10" s="90">
        <v>227840.01</v>
      </c>
      <c r="G10" s="88"/>
      <c r="H10" s="89"/>
      <c r="I10" s="90"/>
      <c r="J10" s="97">
        <v>16720</v>
      </c>
      <c r="K10" s="89">
        <v>0</v>
      </c>
      <c r="L10" s="101">
        <v>16864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>
        <v>113.9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234016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244817.91</v>
      </c>
    </row>
    <row r="11" spans="2:76" ht="15">
      <c r="B11" s="13">
        <v>102</v>
      </c>
      <c r="C11" s="25" t="s">
        <v>92</v>
      </c>
      <c r="D11" s="88">
        <v>29394</v>
      </c>
      <c r="E11" s="89">
        <v>0</v>
      </c>
      <c r="F11" s="90">
        <v>30896.81</v>
      </c>
      <c r="G11" s="88"/>
      <c r="H11" s="89"/>
      <c r="I11" s="90"/>
      <c r="J11" s="97">
        <v>1200</v>
      </c>
      <c r="K11" s="89">
        <v>0</v>
      </c>
      <c r="L11" s="101">
        <v>1214.68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0</v>
      </c>
      <c r="AF11" s="89">
        <v>0</v>
      </c>
      <c r="AG11" s="90">
        <v>61.16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30594</v>
      </c>
      <c r="BW11" s="77">
        <f t="shared" si="1"/>
        <v>0</v>
      </c>
      <c r="BX11" s="79">
        <f t="shared" si="2"/>
        <v>32172.65</v>
      </c>
    </row>
    <row r="12" spans="2:76" ht="15">
      <c r="B12" s="13">
        <v>103</v>
      </c>
      <c r="C12" s="25" t="s">
        <v>93</v>
      </c>
      <c r="D12" s="88">
        <v>202612.36</v>
      </c>
      <c r="E12" s="89">
        <v>0</v>
      </c>
      <c r="F12" s="90">
        <v>258501.23</v>
      </c>
      <c r="G12" s="88"/>
      <c r="H12" s="89"/>
      <c r="I12" s="90"/>
      <c r="J12" s="97"/>
      <c r="K12" s="89"/>
      <c r="L12" s="101"/>
      <c r="M12" s="91">
        <v>16409.86</v>
      </c>
      <c r="N12" s="89">
        <v>0</v>
      </c>
      <c r="O12" s="90">
        <v>35761.950000000004</v>
      </c>
      <c r="P12" s="91">
        <v>21200</v>
      </c>
      <c r="Q12" s="89">
        <v>0</v>
      </c>
      <c r="R12" s="90">
        <v>28072.47</v>
      </c>
      <c r="S12" s="91"/>
      <c r="T12" s="89"/>
      <c r="U12" s="90"/>
      <c r="V12" s="91">
        <v>3004.1</v>
      </c>
      <c r="W12" s="89">
        <v>0</v>
      </c>
      <c r="X12" s="90">
        <v>3125.5299999999997</v>
      </c>
      <c r="Y12" s="91">
        <v>0</v>
      </c>
      <c r="Z12" s="89">
        <v>0</v>
      </c>
      <c r="AA12" s="90">
        <v>0</v>
      </c>
      <c r="AB12" s="91">
        <v>144100</v>
      </c>
      <c r="AC12" s="89">
        <v>0</v>
      </c>
      <c r="AD12" s="90">
        <v>172902.73</v>
      </c>
      <c r="AE12" s="91">
        <v>58000</v>
      </c>
      <c r="AF12" s="89">
        <v>0</v>
      </c>
      <c r="AG12" s="90">
        <v>70274.03</v>
      </c>
      <c r="AH12" s="91">
        <v>2000</v>
      </c>
      <c r="AI12" s="89">
        <v>0</v>
      </c>
      <c r="AJ12" s="90">
        <v>2774.7</v>
      </c>
      <c r="AK12" s="91">
        <v>139880</v>
      </c>
      <c r="AL12" s="89">
        <v>0</v>
      </c>
      <c r="AM12" s="90">
        <v>158268.53</v>
      </c>
      <c r="AN12" s="91"/>
      <c r="AO12" s="89"/>
      <c r="AP12" s="90"/>
      <c r="AQ12" s="91">
        <v>10100</v>
      </c>
      <c r="AR12" s="89">
        <v>0</v>
      </c>
      <c r="AS12" s="90">
        <v>13684.14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597306.32</v>
      </c>
      <c r="BW12" s="77">
        <f t="shared" si="1"/>
        <v>0</v>
      </c>
      <c r="BX12" s="79">
        <f t="shared" si="2"/>
        <v>743365.31</v>
      </c>
    </row>
    <row r="13" spans="2:76" ht="15">
      <c r="B13" s="13">
        <v>104</v>
      </c>
      <c r="C13" s="25" t="s">
        <v>19</v>
      </c>
      <c r="D13" s="88">
        <v>113032.04</v>
      </c>
      <c r="E13" s="89">
        <v>0</v>
      </c>
      <c r="F13" s="90">
        <v>156719.34999999998</v>
      </c>
      <c r="G13" s="88"/>
      <c r="H13" s="89"/>
      <c r="I13" s="90"/>
      <c r="J13" s="97">
        <v>350</v>
      </c>
      <c r="K13" s="89">
        <v>0</v>
      </c>
      <c r="L13" s="101">
        <v>350</v>
      </c>
      <c r="M13" s="91">
        <v>18703</v>
      </c>
      <c r="N13" s="89">
        <v>0</v>
      </c>
      <c r="O13" s="90">
        <v>18703</v>
      </c>
      <c r="P13" s="91">
        <v>1150</v>
      </c>
      <c r="Q13" s="89">
        <v>0</v>
      </c>
      <c r="R13" s="90">
        <v>1638</v>
      </c>
      <c r="S13" s="91">
        <v>10000</v>
      </c>
      <c r="T13" s="89">
        <v>0</v>
      </c>
      <c r="U13" s="90">
        <v>10000</v>
      </c>
      <c r="V13" s="91">
        <v>4512</v>
      </c>
      <c r="W13" s="89">
        <v>0</v>
      </c>
      <c r="X13" s="90">
        <v>4512</v>
      </c>
      <c r="Y13" s="91">
        <v>0</v>
      </c>
      <c r="Z13" s="89">
        <v>0</v>
      </c>
      <c r="AA13" s="90">
        <v>0</v>
      </c>
      <c r="AB13" s="91">
        <v>114500</v>
      </c>
      <c r="AC13" s="89">
        <v>0</v>
      </c>
      <c r="AD13" s="90">
        <v>139045.62</v>
      </c>
      <c r="AE13" s="91">
        <v>59400</v>
      </c>
      <c r="AF13" s="89">
        <v>0</v>
      </c>
      <c r="AG13" s="90">
        <v>59400</v>
      </c>
      <c r="AH13" s="91"/>
      <c r="AI13" s="89"/>
      <c r="AJ13" s="90"/>
      <c r="AK13" s="91">
        <v>34340</v>
      </c>
      <c r="AL13" s="89">
        <v>0</v>
      </c>
      <c r="AM13" s="90">
        <v>34808.759999999995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355987.04</v>
      </c>
      <c r="BW13" s="77">
        <f t="shared" si="1"/>
        <v>0</v>
      </c>
      <c r="BX13" s="79">
        <f t="shared" si="2"/>
        <v>425176.73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64320</v>
      </c>
      <c r="BM16" s="89">
        <v>0</v>
      </c>
      <c r="BN16" s="90">
        <v>64320</v>
      </c>
      <c r="BO16" s="91"/>
      <c r="BP16" s="89"/>
      <c r="BQ16" s="90"/>
      <c r="BR16" s="97"/>
      <c r="BS16" s="89"/>
      <c r="BT16" s="101"/>
      <c r="BU16" s="76"/>
      <c r="BV16" s="85">
        <f t="shared" si="0"/>
        <v>64320</v>
      </c>
      <c r="BW16" s="77">
        <f t="shared" si="1"/>
        <v>0</v>
      </c>
      <c r="BX16" s="79">
        <f t="shared" si="2"/>
        <v>64320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20882</v>
      </c>
      <c r="E19" s="89">
        <v>0</v>
      </c>
      <c r="F19" s="90">
        <v>23880.36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>
        <v>3000</v>
      </c>
      <c r="W19" s="89">
        <v>0</v>
      </c>
      <c r="X19" s="101">
        <v>3456.5</v>
      </c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54058.75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77940.75</v>
      </c>
      <c r="BW19" s="77">
        <f t="shared" si="1"/>
        <v>0</v>
      </c>
      <c r="BX19" s="79">
        <f t="shared" si="2"/>
        <v>27336.86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583216.4</v>
      </c>
      <c r="E20" s="78">
        <f t="shared" si="3"/>
        <v>0</v>
      </c>
      <c r="F20" s="79">
        <f t="shared" si="3"/>
        <v>697837.76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18270</v>
      </c>
      <c r="K20" s="78">
        <f t="shared" si="3"/>
        <v>0</v>
      </c>
      <c r="L20" s="77">
        <f t="shared" si="3"/>
        <v>18428.68</v>
      </c>
      <c r="M20" s="98">
        <f t="shared" si="3"/>
        <v>35112.86</v>
      </c>
      <c r="N20" s="78">
        <f t="shared" si="3"/>
        <v>0</v>
      </c>
      <c r="O20" s="77">
        <f t="shared" si="3"/>
        <v>54464.950000000004</v>
      </c>
      <c r="P20" s="98">
        <f t="shared" si="3"/>
        <v>22350</v>
      </c>
      <c r="Q20" s="78">
        <f t="shared" si="3"/>
        <v>0</v>
      </c>
      <c r="R20" s="77">
        <f t="shared" si="3"/>
        <v>29710.47</v>
      </c>
      <c r="S20" s="98">
        <f t="shared" si="3"/>
        <v>10000</v>
      </c>
      <c r="T20" s="78">
        <f t="shared" si="3"/>
        <v>0</v>
      </c>
      <c r="U20" s="77">
        <f t="shared" si="3"/>
        <v>10000</v>
      </c>
      <c r="V20" s="98">
        <f t="shared" si="3"/>
        <v>10516.1</v>
      </c>
      <c r="W20" s="78">
        <f t="shared" si="3"/>
        <v>0</v>
      </c>
      <c r="X20" s="77">
        <f t="shared" si="3"/>
        <v>11094.029999999999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258600</v>
      </c>
      <c r="AC20" s="78">
        <f t="shared" si="3"/>
        <v>0</v>
      </c>
      <c r="AD20" s="77">
        <f t="shared" si="3"/>
        <v>311948.35</v>
      </c>
      <c r="AE20" s="98">
        <f t="shared" si="3"/>
        <v>117400</v>
      </c>
      <c r="AF20" s="78">
        <f t="shared" si="3"/>
        <v>0</v>
      </c>
      <c r="AG20" s="77">
        <f t="shared" si="3"/>
        <v>129849.09</v>
      </c>
      <c r="AH20" s="98">
        <f t="shared" si="3"/>
        <v>2000</v>
      </c>
      <c r="AI20" s="78">
        <f t="shared" si="3"/>
        <v>0</v>
      </c>
      <c r="AJ20" s="77">
        <f t="shared" si="3"/>
        <v>2774.7</v>
      </c>
      <c r="AK20" s="98">
        <f t="shared" si="3"/>
        <v>174220</v>
      </c>
      <c r="AL20" s="78">
        <f t="shared" si="3"/>
        <v>0</v>
      </c>
      <c r="AM20" s="77">
        <f t="shared" si="3"/>
        <v>193077.28999999998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10100</v>
      </c>
      <c r="AR20" s="78">
        <f t="shared" si="3"/>
        <v>0</v>
      </c>
      <c r="AS20" s="77">
        <f t="shared" si="3"/>
        <v>13684.14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54058.75</v>
      </c>
      <c r="BJ20" s="78">
        <f t="shared" si="3"/>
        <v>0</v>
      </c>
      <c r="BK20" s="77">
        <f t="shared" si="3"/>
        <v>0</v>
      </c>
      <c r="BL20" s="98">
        <f t="shared" si="3"/>
        <v>64320</v>
      </c>
      <c r="BM20" s="78">
        <f t="shared" si="3"/>
        <v>0</v>
      </c>
      <c r="BN20" s="77">
        <f t="shared" si="3"/>
        <v>64320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1360164.1099999999</v>
      </c>
      <c r="BW20" s="77">
        <f>BW10+BW11+BW12+BW13+BW14+BW15+BW16+BW17+BW18+BW19</f>
        <v>0</v>
      </c>
      <c r="BX20" s="95">
        <f>BX10+BX11+BX12+BX13+BX14+BX15+BX16+BX17+BX18+BX19</f>
        <v>1537189.4600000002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67700</v>
      </c>
      <c r="E24" s="89">
        <v>0</v>
      </c>
      <c r="F24" s="90">
        <v>71754.61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328895.19999999995</v>
      </c>
      <c r="P24" s="97"/>
      <c r="Q24" s="89"/>
      <c r="R24" s="101"/>
      <c r="S24" s="97">
        <v>0</v>
      </c>
      <c r="T24" s="89">
        <v>0</v>
      </c>
      <c r="U24" s="101">
        <v>5509.83</v>
      </c>
      <c r="V24" s="97">
        <v>14500</v>
      </c>
      <c r="W24" s="89">
        <v>0</v>
      </c>
      <c r="X24" s="101">
        <v>23650</v>
      </c>
      <c r="Y24" s="97"/>
      <c r="Z24" s="89"/>
      <c r="AA24" s="101"/>
      <c r="AB24" s="97">
        <v>0</v>
      </c>
      <c r="AC24" s="89">
        <v>0</v>
      </c>
      <c r="AD24" s="101">
        <v>12495.8</v>
      </c>
      <c r="AE24" s="97">
        <v>2116</v>
      </c>
      <c r="AF24" s="89">
        <v>0</v>
      </c>
      <c r="AG24" s="101">
        <v>150609.1</v>
      </c>
      <c r="AH24" s="97"/>
      <c r="AI24" s="89"/>
      <c r="AJ24" s="101"/>
      <c r="AK24" s="97">
        <v>20500</v>
      </c>
      <c r="AL24" s="89">
        <v>0</v>
      </c>
      <c r="AM24" s="101">
        <v>94403.71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104816</v>
      </c>
      <c r="BW24" s="77">
        <f t="shared" si="4"/>
        <v>0</v>
      </c>
      <c r="BX24" s="79">
        <f t="shared" si="4"/>
        <v>687318.2499999999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900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>
        <v>0</v>
      </c>
      <c r="Z27" s="89">
        <v>0</v>
      </c>
      <c r="AA27" s="101">
        <v>44749.01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>
        <v>3600</v>
      </c>
      <c r="AL27" s="89">
        <v>0</v>
      </c>
      <c r="AM27" s="101">
        <v>3600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3600</v>
      </c>
      <c r="BW27" s="77">
        <f t="shared" si="4"/>
        <v>0</v>
      </c>
      <c r="BX27" s="79">
        <f t="shared" si="4"/>
        <v>49249.01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67700</v>
      </c>
      <c r="E28" s="78">
        <f t="shared" si="5"/>
        <v>0</v>
      </c>
      <c r="F28" s="79">
        <f t="shared" si="5"/>
        <v>72654.61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328895.19999999995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5509.83</v>
      </c>
      <c r="V28" s="98">
        <f t="shared" si="5"/>
        <v>14500</v>
      </c>
      <c r="W28" s="78">
        <f t="shared" si="5"/>
        <v>0</v>
      </c>
      <c r="X28" s="77">
        <f t="shared" si="5"/>
        <v>23650</v>
      </c>
      <c r="Y28" s="98">
        <f t="shared" si="5"/>
        <v>0</v>
      </c>
      <c r="Z28" s="78">
        <f t="shared" si="5"/>
        <v>0</v>
      </c>
      <c r="AA28" s="77">
        <f t="shared" si="5"/>
        <v>44749.01</v>
      </c>
      <c r="AB28" s="98">
        <f t="shared" si="5"/>
        <v>0</v>
      </c>
      <c r="AC28" s="78">
        <f t="shared" si="5"/>
        <v>0</v>
      </c>
      <c r="AD28" s="77">
        <f t="shared" si="5"/>
        <v>12495.8</v>
      </c>
      <c r="AE28" s="98">
        <f t="shared" si="5"/>
        <v>2116</v>
      </c>
      <c r="AF28" s="78">
        <f t="shared" si="5"/>
        <v>0</v>
      </c>
      <c r="AG28" s="77">
        <f t="shared" si="5"/>
        <v>150609.1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24100</v>
      </c>
      <c r="AL28" s="78">
        <f t="shared" si="6"/>
        <v>0</v>
      </c>
      <c r="AM28" s="77">
        <f t="shared" si="6"/>
        <v>98003.71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108416</v>
      </c>
      <c r="BW28" s="77">
        <f>BW23+BW24+BW25+BW26+BW27</f>
        <v>0</v>
      </c>
      <c r="BX28" s="95">
        <f>BX23+BX24+BX25+BX26+BX27</f>
        <v>736567.2599999999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>
        <v>0</v>
      </c>
      <c r="AF33" s="89">
        <v>0</v>
      </c>
      <c r="AG33" s="101">
        <v>0</v>
      </c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52240</v>
      </c>
      <c r="BM40" s="89">
        <v>0</v>
      </c>
      <c r="BN40" s="101">
        <v>52240</v>
      </c>
      <c r="BO40" s="97"/>
      <c r="BP40" s="89"/>
      <c r="BQ40" s="101"/>
      <c r="BR40" s="97"/>
      <c r="BS40" s="89"/>
      <c r="BT40" s="101"/>
      <c r="BU40" s="76"/>
      <c r="BV40" s="85">
        <f t="shared" si="10"/>
        <v>52240</v>
      </c>
      <c r="BW40" s="77">
        <f t="shared" si="10"/>
        <v>0</v>
      </c>
      <c r="BX40" s="79">
        <f t="shared" si="10"/>
        <v>52240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52240</v>
      </c>
      <c r="BM42" s="78">
        <f t="shared" si="12"/>
        <v>0</v>
      </c>
      <c r="BN42" s="77">
        <f t="shared" si="12"/>
        <v>52240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52240</v>
      </c>
      <c r="BW42" s="77">
        <f>BW38+BW39+BW40+BW41</f>
        <v>0</v>
      </c>
      <c r="BX42" s="95">
        <f>BX38+BX39+BX40+BX41</f>
        <v>52240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1500000</v>
      </c>
      <c r="BP45" s="89">
        <v>0</v>
      </c>
      <c r="BQ45" s="101">
        <v>1500000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1500000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1500000</v>
      </c>
      <c r="BP46" s="78">
        <f>BP45</f>
        <v>0</v>
      </c>
      <c r="BQ46" s="95">
        <f>BQ45</f>
        <v>1500000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1500000</v>
      </c>
      <c r="BW46" s="77">
        <f>BW45</f>
        <v>0</v>
      </c>
      <c r="BX46" s="95">
        <f>BX45</f>
        <v>1500000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202000</v>
      </c>
      <c r="BS49" s="89">
        <v>0</v>
      </c>
      <c r="BT49" s="101">
        <v>202181</v>
      </c>
      <c r="BU49" s="76"/>
      <c r="BV49" s="85">
        <f aca="true" t="shared" si="15" ref="BV49:BX50">D49+G49+J49+M49+P49+S49+V49+Y49+AB49+AE49+AH49+AK49+AN49+AQ49+AT49+AW49+AZ49+BC49+BF49+BI49+BL49+BO49+BR49</f>
        <v>202000</v>
      </c>
      <c r="BW49" s="77">
        <f t="shared" si="15"/>
        <v>0</v>
      </c>
      <c r="BX49" s="79">
        <f t="shared" si="15"/>
        <v>202181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130000</v>
      </c>
      <c r="BS50" s="89">
        <v>0</v>
      </c>
      <c r="BT50" s="101">
        <v>152627.37</v>
      </c>
      <c r="BU50" s="76"/>
      <c r="BV50" s="85">
        <f t="shared" si="15"/>
        <v>130000</v>
      </c>
      <c r="BW50" s="77">
        <f t="shared" si="15"/>
        <v>0</v>
      </c>
      <c r="BX50" s="79">
        <f t="shared" si="15"/>
        <v>152627.37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332000</v>
      </c>
      <c r="BS51" s="78">
        <f>BS49+BS50</f>
        <v>0</v>
      </c>
      <c r="BT51" s="77">
        <f>BT49+BT50</f>
        <v>354808.37</v>
      </c>
      <c r="BU51" s="85"/>
      <c r="BV51" s="85">
        <f>BV49+BV50</f>
        <v>332000</v>
      </c>
      <c r="BW51" s="77">
        <f>BW49+BW50</f>
        <v>0</v>
      </c>
      <c r="BX51" s="95">
        <f>BX49+BX50</f>
        <v>354808.37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650916.4</v>
      </c>
      <c r="E53" s="86">
        <f t="shared" si="18"/>
        <v>0</v>
      </c>
      <c r="F53" s="86">
        <f t="shared" si="18"/>
        <v>770492.37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18270</v>
      </c>
      <c r="K53" s="86">
        <f t="shared" si="18"/>
        <v>0</v>
      </c>
      <c r="L53" s="86">
        <f t="shared" si="18"/>
        <v>18428.68</v>
      </c>
      <c r="M53" s="86">
        <f t="shared" si="18"/>
        <v>35112.86</v>
      </c>
      <c r="N53" s="86">
        <f t="shared" si="18"/>
        <v>0</v>
      </c>
      <c r="O53" s="86">
        <f t="shared" si="18"/>
        <v>383360.14999999997</v>
      </c>
      <c r="P53" s="86">
        <f t="shared" si="18"/>
        <v>22350</v>
      </c>
      <c r="Q53" s="86">
        <f t="shared" si="18"/>
        <v>0</v>
      </c>
      <c r="R53" s="86">
        <f t="shared" si="18"/>
        <v>29710.47</v>
      </c>
      <c r="S53" s="86">
        <f t="shared" si="18"/>
        <v>10000</v>
      </c>
      <c r="T53" s="86">
        <f t="shared" si="18"/>
        <v>0</v>
      </c>
      <c r="U53" s="86">
        <f t="shared" si="18"/>
        <v>15509.83</v>
      </c>
      <c r="V53" s="86">
        <f t="shared" si="18"/>
        <v>25016.1</v>
      </c>
      <c r="W53" s="86">
        <f t="shared" si="18"/>
        <v>0</v>
      </c>
      <c r="X53" s="86">
        <f t="shared" si="18"/>
        <v>34744.03</v>
      </c>
      <c r="Y53" s="86">
        <f t="shared" si="18"/>
        <v>0</v>
      </c>
      <c r="Z53" s="86">
        <f t="shared" si="18"/>
        <v>0</v>
      </c>
      <c r="AA53" s="86">
        <f t="shared" si="18"/>
        <v>44749.01</v>
      </c>
      <c r="AB53" s="86">
        <f t="shared" si="18"/>
        <v>258600</v>
      </c>
      <c r="AC53" s="86">
        <f t="shared" si="18"/>
        <v>0</v>
      </c>
      <c r="AD53" s="86">
        <f t="shared" si="18"/>
        <v>324444.14999999997</v>
      </c>
      <c r="AE53" s="86">
        <f t="shared" si="18"/>
        <v>119516</v>
      </c>
      <c r="AF53" s="86">
        <f t="shared" si="18"/>
        <v>0</v>
      </c>
      <c r="AG53" s="86">
        <f t="shared" si="18"/>
        <v>280458.19</v>
      </c>
      <c r="AH53" s="86">
        <f t="shared" si="18"/>
        <v>2000</v>
      </c>
      <c r="AI53" s="86">
        <f t="shared" si="18"/>
        <v>0</v>
      </c>
      <c r="AJ53" s="86">
        <f aca="true" t="shared" si="19" ref="AJ53:BT53">AJ20+AJ28+AJ35+AJ42+AJ46+AJ51</f>
        <v>2774.7</v>
      </c>
      <c r="AK53" s="86">
        <f t="shared" si="19"/>
        <v>198320</v>
      </c>
      <c r="AL53" s="86">
        <f t="shared" si="19"/>
        <v>0</v>
      </c>
      <c r="AM53" s="86">
        <f t="shared" si="19"/>
        <v>291081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10100</v>
      </c>
      <c r="AR53" s="86">
        <f t="shared" si="19"/>
        <v>0</v>
      </c>
      <c r="AS53" s="86">
        <f t="shared" si="19"/>
        <v>13684.14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54058.75</v>
      </c>
      <c r="BJ53" s="86">
        <f t="shared" si="19"/>
        <v>0</v>
      </c>
      <c r="BK53" s="86">
        <f t="shared" si="19"/>
        <v>0</v>
      </c>
      <c r="BL53" s="86">
        <f t="shared" si="19"/>
        <v>116560</v>
      </c>
      <c r="BM53" s="86">
        <f t="shared" si="19"/>
        <v>0</v>
      </c>
      <c r="BN53" s="86">
        <f t="shared" si="19"/>
        <v>116560</v>
      </c>
      <c r="BO53" s="86">
        <f t="shared" si="19"/>
        <v>1500000</v>
      </c>
      <c r="BP53" s="86">
        <f t="shared" si="19"/>
        <v>0</v>
      </c>
      <c r="BQ53" s="86">
        <f t="shared" si="19"/>
        <v>1500000</v>
      </c>
      <c r="BR53" s="86">
        <f t="shared" si="19"/>
        <v>332000</v>
      </c>
      <c r="BS53" s="86">
        <f t="shared" si="19"/>
        <v>0</v>
      </c>
      <c r="BT53" s="86">
        <f t="shared" si="19"/>
        <v>354808.37</v>
      </c>
      <c r="BU53" s="86">
        <f>BU8</f>
        <v>0</v>
      </c>
      <c r="BV53" s="102">
        <f>BV8+BV20+BV28+BV35+BV42+BV46+BV51</f>
        <v>3352820.11</v>
      </c>
      <c r="BW53" s="87">
        <f>BW20+BW28+BW35+BW42+BW46+BW51</f>
        <v>0</v>
      </c>
      <c r="BX53" s="87">
        <f>BX20+BX28+BX35+BX42+BX46+BX51</f>
        <v>4180805.0900000003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207996</v>
      </c>
      <c r="E10" s="89">
        <v>0</v>
      </c>
      <c r="F10" s="90"/>
      <c r="G10" s="88"/>
      <c r="H10" s="89"/>
      <c r="I10" s="90"/>
      <c r="J10" s="97">
        <v>16720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224716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28214</v>
      </c>
      <c r="E11" s="89">
        <v>0</v>
      </c>
      <c r="F11" s="90"/>
      <c r="G11" s="88"/>
      <c r="H11" s="89"/>
      <c r="I11" s="90"/>
      <c r="J11" s="97">
        <v>1200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29414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192499.97999999998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16409.86</v>
      </c>
      <c r="N12" s="89">
        <v>0</v>
      </c>
      <c r="O12" s="90"/>
      <c r="P12" s="91">
        <v>21200</v>
      </c>
      <c r="Q12" s="89">
        <v>0</v>
      </c>
      <c r="R12" s="90"/>
      <c r="S12" s="91"/>
      <c r="T12" s="89"/>
      <c r="U12" s="90"/>
      <c r="V12" s="91">
        <v>3004.1</v>
      </c>
      <c r="W12" s="89">
        <v>0</v>
      </c>
      <c r="X12" s="90"/>
      <c r="Y12" s="91">
        <v>0</v>
      </c>
      <c r="Z12" s="89">
        <v>0</v>
      </c>
      <c r="AA12" s="90"/>
      <c r="AB12" s="91">
        <v>144100</v>
      </c>
      <c r="AC12" s="89">
        <v>0</v>
      </c>
      <c r="AD12" s="90"/>
      <c r="AE12" s="91">
        <v>58000</v>
      </c>
      <c r="AF12" s="89">
        <v>0</v>
      </c>
      <c r="AG12" s="90"/>
      <c r="AH12" s="91">
        <v>2000</v>
      </c>
      <c r="AI12" s="89">
        <v>0</v>
      </c>
      <c r="AJ12" s="90"/>
      <c r="AK12" s="91">
        <v>139880</v>
      </c>
      <c r="AL12" s="89">
        <v>0</v>
      </c>
      <c r="AM12" s="90"/>
      <c r="AN12" s="91"/>
      <c r="AO12" s="89"/>
      <c r="AP12" s="90"/>
      <c r="AQ12" s="91">
        <v>7500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584593.94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11156</v>
      </c>
      <c r="E13" s="89">
        <v>0</v>
      </c>
      <c r="F13" s="90"/>
      <c r="G13" s="88"/>
      <c r="H13" s="89"/>
      <c r="I13" s="90"/>
      <c r="J13" s="97">
        <v>350</v>
      </c>
      <c r="K13" s="89">
        <v>0</v>
      </c>
      <c r="L13" s="101"/>
      <c r="M13" s="91">
        <v>18703</v>
      </c>
      <c r="N13" s="89">
        <v>0</v>
      </c>
      <c r="O13" s="90"/>
      <c r="P13" s="91">
        <v>1150</v>
      </c>
      <c r="Q13" s="89">
        <v>0</v>
      </c>
      <c r="R13" s="90"/>
      <c r="S13" s="91">
        <v>10000</v>
      </c>
      <c r="T13" s="89">
        <v>0</v>
      </c>
      <c r="U13" s="90"/>
      <c r="V13" s="91">
        <v>4512</v>
      </c>
      <c r="W13" s="89">
        <v>0</v>
      </c>
      <c r="X13" s="90"/>
      <c r="Y13" s="91">
        <v>0</v>
      </c>
      <c r="Z13" s="89">
        <v>0</v>
      </c>
      <c r="AA13" s="90"/>
      <c r="AB13" s="91">
        <v>114500</v>
      </c>
      <c r="AC13" s="89">
        <v>0</v>
      </c>
      <c r="AD13" s="90"/>
      <c r="AE13" s="91">
        <v>48400</v>
      </c>
      <c r="AF13" s="89">
        <v>0</v>
      </c>
      <c r="AG13" s="90"/>
      <c r="AH13" s="91"/>
      <c r="AI13" s="89"/>
      <c r="AJ13" s="90"/>
      <c r="AK13" s="91">
        <v>34340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243111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61420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61420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20882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>
        <v>3000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58741.13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82623.13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460747.98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18270</v>
      </c>
      <c r="K20" s="78">
        <f t="shared" si="1"/>
        <v>0</v>
      </c>
      <c r="L20" s="77">
        <f t="shared" si="1"/>
        <v>0</v>
      </c>
      <c r="M20" s="98">
        <f t="shared" si="1"/>
        <v>35112.86</v>
      </c>
      <c r="N20" s="78">
        <f t="shared" si="1"/>
        <v>0</v>
      </c>
      <c r="O20" s="77">
        <f t="shared" si="1"/>
        <v>0</v>
      </c>
      <c r="P20" s="98">
        <f t="shared" si="1"/>
        <v>22350</v>
      </c>
      <c r="Q20" s="78">
        <f t="shared" si="1"/>
        <v>0</v>
      </c>
      <c r="R20" s="77">
        <f t="shared" si="1"/>
        <v>0</v>
      </c>
      <c r="S20" s="98">
        <f t="shared" si="1"/>
        <v>10000</v>
      </c>
      <c r="T20" s="78">
        <f t="shared" si="1"/>
        <v>0</v>
      </c>
      <c r="U20" s="77">
        <f t="shared" si="1"/>
        <v>0</v>
      </c>
      <c r="V20" s="98">
        <f t="shared" si="1"/>
        <v>10516.1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258600</v>
      </c>
      <c r="AC20" s="78">
        <f t="shared" si="1"/>
        <v>0</v>
      </c>
      <c r="AD20" s="77">
        <f t="shared" si="1"/>
        <v>0</v>
      </c>
      <c r="AE20" s="98">
        <f t="shared" si="1"/>
        <v>106400</v>
      </c>
      <c r="AF20" s="78">
        <f t="shared" si="1"/>
        <v>0</v>
      </c>
      <c r="AG20" s="77">
        <f t="shared" si="1"/>
        <v>0</v>
      </c>
      <c r="AH20" s="98">
        <f t="shared" si="1"/>
        <v>2000</v>
      </c>
      <c r="AI20" s="78">
        <f t="shared" si="1"/>
        <v>0</v>
      </c>
      <c r="AJ20" s="77">
        <f t="shared" si="1"/>
        <v>0</v>
      </c>
      <c r="AK20" s="98">
        <f t="shared" si="1"/>
        <v>174220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7500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58741.13</v>
      </c>
      <c r="BJ20" s="78">
        <f t="shared" si="1"/>
        <v>0</v>
      </c>
      <c r="BK20" s="77">
        <f t="shared" si="1"/>
        <v>0</v>
      </c>
      <c r="BL20" s="98">
        <f t="shared" si="1"/>
        <v>61420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1225878.0699999998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19000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26000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19000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>
        <v>0</v>
      </c>
      <c r="AF33" s="89">
        <v>0</v>
      </c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55150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55150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55150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55150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1500000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1500000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1500000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202000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202000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130000</v>
      </c>
      <c r="BS50" s="89">
        <v>0</v>
      </c>
      <c r="BT50" s="101"/>
      <c r="BU50" s="76"/>
      <c r="BV50" s="85">
        <f t="shared" si="9"/>
        <v>130000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332000</v>
      </c>
      <c r="BS51" s="78">
        <f>BS49+BS50</f>
        <v>0</v>
      </c>
      <c r="BT51" s="77">
        <f>BT49+BT50</f>
        <v>0</v>
      </c>
      <c r="BU51" s="85"/>
      <c r="BV51" s="85">
        <f>BV49+BV50</f>
        <v>332000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467747.98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18270</v>
      </c>
      <c r="K53" s="86">
        <f t="shared" si="11"/>
        <v>0</v>
      </c>
      <c r="L53" s="86">
        <f t="shared" si="11"/>
        <v>0</v>
      </c>
      <c r="M53" s="86">
        <f t="shared" si="11"/>
        <v>35112.86</v>
      </c>
      <c r="N53" s="86">
        <f t="shared" si="11"/>
        <v>0</v>
      </c>
      <c r="O53" s="86">
        <f t="shared" si="11"/>
        <v>0</v>
      </c>
      <c r="P53" s="86">
        <f t="shared" si="11"/>
        <v>22350</v>
      </c>
      <c r="Q53" s="86">
        <f t="shared" si="11"/>
        <v>0</v>
      </c>
      <c r="R53" s="86">
        <f t="shared" si="11"/>
        <v>0</v>
      </c>
      <c r="S53" s="86">
        <f t="shared" si="11"/>
        <v>10000</v>
      </c>
      <c r="T53" s="86">
        <f t="shared" si="11"/>
        <v>0</v>
      </c>
      <c r="U53" s="86">
        <f t="shared" si="11"/>
        <v>0</v>
      </c>
      <c r="V53" s="86">
        <f t="shared" si="11"/>
        <v>10516.1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258600</v>
      </c>
      <c r="AC53" s="86">
        <f t="shared" si="11"/>
        <v>0</v>
      </c>
      <c r="AD53" s="86">
        <f t="shared" si="11"/>
        <v>0</v>
      </c>
      <c r="AE53" s="86">
        <f t="shared" si="11"/>
        <v>125400</v>
      </c>
      <c r="AF53" s="86">
        <f t="shared" si="11"/>
        <v>0</v>
      </c>
      <c r="AG53" s="86">
        <f t="shared" si="11"/>
        <v>0</v>
      </c>
      <c r="AH53" s="86">
        <f t="shared" si="11"/>
        <v>2000</v>
      </c>
      <c r="AI53" s="86">
        <f t="shared" si="11"/>
        <v>0</v>
      </c>
      <c r="AJ53" s="86">
        <f t="shared" si="11"/>
        <v>0</v>
      </c>
      <c r="AK53" s="86">
        <f t="shared" si="11"/>
        <v>174220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7500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58741.13</v>
      </c>
      <c r="BJ53" s="86">
        <f t="shared" si="11"/>
        <v>0</v>
      </c>
      <c r="BK53" s="86">
        <f t="shared" si="11"/>
        <v>0</v>
      </c>
      <c r="BL53" s="86">
        <f t="shared" si="11"/>
        <v>116570</v>
      </c>
      <c r="BM53" s="86">
        <f t="shared" si="11"/>
        <v>0</v>
      </c>
      <c r="BN53" s="86">
        <f t="shared" si="11"/>
        <v>0</v>
      </c>
      <c r="BO53" s="86">
        <f t="shared" si="11"/>
        <v>1500000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332000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3139028.07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207996</v>
      </c>
      <c r="E10" s="89">
        <v>0</v>
      </c>
      <c r="F10" s="90"/>
      <c r="G10" s="88"/>
      <c r="H10" s="89"/>
      <c r="I10" s="90"/>
      <c r="J10" s="97">
        <v>16720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224716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28214</v>
      </c>
      <c r="E11" s="89">
        <v>0</v>
      </c>
      <c r="F11" s="90"/>
      <c r="G11" s="88"/>
      <c r="H11" s="89"/>
      <c r="I11" s="90"/>
      <c r="J11" s="97">
        <v>1200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29414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189955.87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16409.86</v>
      </c>
      <c r="N12" s="89">
        <v>0</v>
      </c>
      <c r="O12" s="90"/>
      <c r="P12" s="91">
        <v>21200</v>
      </c>
      <c r="Q12" s="89">
        <v>0</v>
      </c>
      <c r="R12" s="90"/>
      <c r="S12" s="91"/>
      <c r="T12" s="89"/>
      <c r="U12" s="90"/>
      <c r="V12" s="91">
        <v>3004.1</v>
      </c>
      <c r="W12" s="89">
        <v>0</v>
      </c>
      <c r="X12" s="90"/>
      <c r="Y12" s="91">
        <v>0</v>
      </c>
      <c r="Z12" s="89">
        <v>0</v>
      </c>
      <c r="AA12" s="90"/>
      <c r="AB12" s="91">
        <v>144100</v>
      </c>
      <c r="AC12" s="89">
        <v>0</v>
      </c>
      <c r="AD12" s="90"/>
      <c r="AE12" s="91">
        <v>58000</v>
      </c>
      <c r="AF12" s="89">
        <v>0</v>
      </c>
      <c r="AG12" s="90"/>
      <c r="AH12" s="91">
        <v>2000</v>
      </c>
      <c r="AI12" s="89">
        <v>0</v>
      </c>
      <c r="AJ12" s="90"/>
      <c r="AK12" s="91">
        <v>139880</v>
      </c>
      <c r="AL12" s="89">
        <v>0</v>
      </c>
      <c r="AM12" s="90"/>
      <c r="AN12" s="91"/>
      <c r="AO12" s="89"/>
      <c r="AP12" s="90"/>
      <c r="AQ12" s="91">
        <v>7500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582049.83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11156</v>
      </c>
      <c r="E13" s="89">
        <v>0</v>
      </c>
      <c r="F13" s="90"/>
      <c r="G13" s="88"/>
      <c r="H13" s="89"/>
      <c r="I13" s="90"/>
      <c r="J13" s="97">
        <v>350</v>
      </c>
      <c r="K13" s="89">
        <v>0</v>
      </c>
      <c r="L13" s="101"/>
      <c r="M13" s="91">
        <v>18703</v>
      </c>
      <c r="N13" s="89">
        <v>0</v>
      </c>
      <c r="O13" s="90"/>
      <c r="P13" s="91">
        <v>1150</v>
      </c>
      <c r="Q13" s="89">
        <v>0</v>
      </c>
      <c r="R13" s="90"/>
      <c r="S13" s="91">
        <v>10000</v>
      </c>
      <c r="T13" s="89">
        <v>0</v>
      </c>
      <c r="U13" s="90"/>
      <c r="V13" s="91">
        <v>4512</v>
      </c>
      <c r="W13" s="89">
        <v>0</v>
      </c>
      <c r="X13" s="90"/>
      <c r="Y13" s="91">
        <v>0</v>
      </c>
      <c r="Z13" s="89">
        <v>0</v>
      </c>
      <c r="AA13" s="90"/>
      <c r="AB13" s="91">
        <v>114500</v>
      </c>
      <c r="AC13" s="89">
        <v>0</v>
      </c>
      <c r="AD13" s="90"/>
      <c r="AE13" s="91">
        <v>48400</v>
      </c>
      <c r="AF13" s="89">
        <v>0</v>
      </c>
      <c r="AG13" s="90"/>
      <c r="AH13" s="91"/>
      <c r="AI13" s="89"/>
      <c r="AJ13" s="90"/>
      <c r="AK13" s="91">
        <v>34340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243111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58340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58340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20882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>
        <v>3000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61295.24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85177.23999999999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458203.87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18270</v>
      </c>
      <c r="K20" s="78">
        <f t="shared" si="1"/>
        <v>0</v>
      </c>
      <c r="L20" s="77">
        <f t="shared" si="1"/>
        <v>0</v>
      </c>
      <c r="M20" s="98">
        <f t="shared" si="1"/>
        <v>35112.86</v>
      </c>
      <c r="N20" s="78">
        <f t="shared" si="1"/>
        <v>0</v>
      </c>
      <c r="O20" s="77">
        <f t="shared" si="1"/>
        <v>0</v>
      </c>
      <c r="P20" s="98">
        <f t="shared" si="1"/>
        <v>22350</v>
      </c>
      <c r="Q20" s="78">
        <f t="shared" si="1"/>
        <v>0</v>
      </c>
      <c r="R20" s="77">
        <f t="shared" si="1"/>
        <v>0</v>
      </c>
      <c r="S20" s="98">
        <f t="shared" si="1"/>
        <v>10000</v>
      </c>
      <c r="T20" s="78">
        <f t="shared" si="1"/>
        <v>0</v>
      </c>
      <c r="U20" s="77">
        <f t="shared" si="1"/>
        <v>0</v>
      </c>
      <c r="V20" s="98">
        <f t="shared" si="1"/>
        <v>10516.1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258600</v>
      </c>
      <c r="AC20" s="78">
        <f t="shared" si="1"/>
        <v>0</v>
      </c>
      <c r="AD20" s="77">
        <f t="shared" si="1"/>
        <v>0</v>
      </c>
      <c r="AE20" s="98">
        <f t="shared" si="1"/>
        <v>106400</v>
      </c>
      <c r="AF20" s="78">
        <f t="shared" si="1"/>
        <v>0</v>
      </c>
      <c r="AG20" s="77">
        <f t="shared" si="1"/>
        <v>0</v>
      </c>
      <c r="AH20" s="98">
        <f t="shared" si="1"/>
        <v>2000</v>
      </c>
      <c r="AI20" s="78">
        <f t="shared" si="1"/>
        <v>0</v>
      </c>
      <c r="AJ20" s="77">
        <f t="shared" si="1"/>
        <v>0</v>
      </c>
      <c r="AK20" s="98">
        <f t="shared" si="1"/>
        <v>174220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7500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61295.24</v>
      </c>
      <c r="BJ20" s="78">
        <f t="shared" si="1"/>
        <v>0</v>
      </c>
      <c r="BK20" s="77">
        <f t="shared" si="1"/>
        <v>0</v>
      </c>
      <c r="BL20" s="98">
        <f t="shared" si="1"/>
        <v>58340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1222808.07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19000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26000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19000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>
        <v>0</v>
      </c>
      <c r="AF33" s="89">
        <v>0</v>
      </c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58220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58220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58220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58220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1500000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1500000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1500000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202000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202000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130000</v>
      </c>
      <c r="BS50" s="89">
        <v>0</v>
      </c>
      <c r="BT50" s="101"/>
      <c r="BU50" s="76"/>
      <c r="BV50" s="85">
        <f t="shared" si="9"/>
        <v>130000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332000</v>
      </c>
      <c r="BS51" s="78">
        <f>BS49+BS50</f>
        <v>0</v>
      </c>
      <c r="BT51" s="77">
        <f>BT49+BT50</f>
        <v>0</v>
      </c>
      <c r="BU51" s="85"/>
      <c r="BV51" s="85">
        <f>BV49+BV50</f>
        <v>332000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465203.87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18270</v>
      </c>
      <c r="K53" s="86">
        <f t="shared" si="11"/>
        <v>0</v>
      </c>
      <c r="L53" s="86">
        <f t="shared" si="11"/>
        <v>0</v>
      </c>
      <c r="M53" s="86">
        <f t="shared" si="11"/>
        <v>35112.86</v>
      </c>
      <c r="N53" s="86">
        <f t="shared" si="11"/>
        <v>0</v>
      </c>
      <c r="O53" s="86">
        <f t="shared" si="11"/>
        <v>0</v>
      </c>
      <c r="P53" s="86">
        <f t="shared" si="11"/>
        <v>22350</v>
      </c>
      <c r="Q53" s="86">
        <f t="shared" si="11"/>
        <v>0</v>
      </c>
      <c r="R53" s="86">
        <f t="shared" si="11"/>
        <v>0</v>
      </c>
      <c r="S53" s="86">
        <f t="shared" si="11"/>
        <v>10000</v>
      </c>
      <c r="T53" s="86">
        <f t="shared" si="11"/>
        <v>0</v>
      </c>
      <c r="U53" s="86">
        <f t="shared" si="11"/>
        <v>0</v>
      </c>
      <c r="V53" s="86">
        <f t="shared" si="11"/>
        <v>10516.1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258600</v>
      </c>
      <c r="AC53" s="86">
        <f t="shared" si="11"/>
        <v>0</v>
      </c>
      <c r="AD53" s="86">
        <f t="shared" si="11"/>
        <v>0</v>
      </c>
      <c r="AE53" s="86">
        <f t="shared" si="11"/>
        <v>125400</v>
      </c>
      <c r="AF53" s="86">
        <f t="shared" si="11"/>
        <v>0</v>
      </c>
      <c r="AG53" s="86">
        <f t="shared" si="11"/>
        <v>0</v>
      </c>
      <c r="AH53" s="86">
        <f t="shared" si="11"/>
        <v>2000</v>
      </c>
      <c r="AI53" s="86">
        <f t="shared" si="11"/>
        <v>0</v>
      </c>
      <c r="AJ53" s="86">
        <f t="shared" si="11"/>
        <v>0</v>
      </c>
      <c r="AK53" s="86">
        <f t="shared" si="11"/>
        <v>174220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7500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61295.24</v>
      </c>
      <c r="BJ53" s="86">
        <f t="shared" si="11"/>
        <v>0</v>
      </c>
      <c r="BK53" s="86">
        <f t="shared" si="11"/>
        <v>0</v>
      </c>
      <c r="BL53" s="86">
        <f t="shared" si="11"/>
        <v>116560</v>
      </c>
      <c r="BM53" s="86">
        <f t="shared" si="11"/>
        <v>0</v>
      </c>
      <c r="BN53" s="86">
        <f t="shared" si="11"/>
        <v>0</v>
      </c>
      <c r="BO53" s="86">
        <f t="shared" si="11"/>
        <v>1500000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332000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3139028.0700000003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2019-05-10T13:22:41Z</dcterms:modified>
  <cp:category/>
  <cp:version/>
  <cp:contentType/>
  <cp:contentStatus/>
</cp:coreProperties>
</file>