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<sst xmlns="http://schemas.openxmlformats.org/spreadsheetml/2006/main" count="870" uniqueCount="151">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</sst>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14982.65</v>
      </c>
      <c r="E5" s="38"/>
    </row>
    <row r="6" spans="2:5" ht="15">
      <c r="B6" s="8"/>
      <c r="C6" s="5" t="s">
        <v>5</v>
      </c>
      <c r="D6" s="39">
        <v>52500</v>
      </c>
      <c r="E6" s="40"/>
    </row>
    <row r="7" spans="2:5" ht="15">
      <c r="B7" s="8"/>
      <c r="C7" s="5" t="s">
        <v>6</v>
      </c>
      <c r="D7" s="39">
        <v>-5.4569682106375694E-12</v>
      </c>
      <c r="E7" s="40"/>
    </row>
    <row r="8" spans="2:5" ht="15.75" thickBot="1">
      <c r="B8" s="9"/>
      <c r="C8" s="6" t="s">
        <v>7</v>
      </c>
      <c r="D8" s="41"/>
      <c r="E8" s="42">
        <v>369426.58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316531.79</v>
      </c>
      <c r="E10" s="45">
        <v>358865.33999999997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86520</v>
      </c>
      <c r="E14" s="45">
        <v>87454.61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403051.79</v>
      </c>
      <c r="E16" s="51">
        <f>E10+E11+E12+E13+E14+E15</f>
        <v>446319.94999999995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82999</v>
      </c>
      <c r="E18" s="45">
        <v>86575.76000000001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82999</v>
      </c>
      <c r="E23" s="51">
        <f>E18+E19+E20+E21+E22</f>
        <v>86575.76000000001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47029.92</v>
      </c>
      <c r="E25" s="45">
        <v>64061.48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</v>
      </c>
      <c r="E27" s="45">
        <v>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31587</v>
      </c>
      <c r="E29" s="50">
        <v>34940.5</v>
      </c>
    </row>
    <row r="30" spans="2:5" ht="15.75" thickBot="1">
      <c r="B30" s="16">
        <v>30000</v>
      </c>
      <c r="C30" s="15" t="s">
        <v>32</v>
      </c>
      <c r="D30" s="48">
        <f>D25+D26+D27+D28+D29</f>
        <v>78621.92</v>
      </c>
      <c r="E30" s="51">
        <f>E25+E26+E27+E28+E29</f>
        <v>99006.98000000001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97398</v>
      </c>
      <c r="E33" s="59">
        <v>97398</v>
      </c>
    </row>
    <row r="34" spans="2:5" ht="15">
      <c r="B34" s="13">
        <v>40300</v>
      </c>
      <c r="C34" s="54" t="s">
        <v>37</v>
      </c>
      <c r="D34" s="61">
        <v>233790.52000000002</v>
      </c>
      <c r="E34" s="45">
        <v>274926.08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19809.48</v>
      </c>
      <c r="E36" s="50">
        <v>19809.48</v>
      </c>
    </row>
    <row r="37" spans="2:5" ht="15.75" thickBot="1">
      <c r="B37" s="16">
        <v>40000</v>
      </c>
      <c r="C37" s="15" t="s">
        <v>40</v>
      </c>
      <c r="D37" s="48">
        <f>D32+D33+D34+D35+D36</f>
        <v>350998</v>
      </c>
      <c r="E37" s="51">
        <f>E32+E33+E34+E35+E36</f>
        <v>392133.56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252514</v>
      </c>
      <c r="E54" s="45">
        <v>253014</v>
      </c>
    </row>
    <row r="55" spans="2:5" ht="15">
      <c r="B55" s="13">
        <v>90200</v>
      </c>
      <c r="C55" s="54" t="s">
        <v>62</v>
      </c>
      <c r="D55" s="61">
        <v>74000</v>
      </c>
      <c r="E55" s="62">
        <v>74000</v>
      </c>
    </row>
    <row r="56" spans="2:5" ht="15.75" thickBot="1">
      <c r="B56" s="16">
        <v>90000</v>
      </c>
      <c r="C56" s="15" t="s">
        <v>63</v>
      </c>
      <c r="D56" s="48">
        <f>D54+D55</f>
        <v>326514</v>
      </c>
      <c r="E56" s="51">
        <f>E54+E55</f>
        <v>327014</v>
      </c>
    </row>
    <row r="57" spans="2:5" ht="16.5" thickBot="1" thickTop="1">
      <c r="B57" s="109" t="s">
        <v>64</v>
      </c>
      <c r="C57" s="110"/>
      <c r="D57" s="52">
        <f>D16+D23+D30+D37+D43+D49+D52+D56</f>
        <v>1242184.71</v>
      </c>
      <c r="E57" s="55">
        <f>E16+E23+E30+E37+E43+E49+E52+E56</f>
        <v>1351050.25</v>
      </c>
    </row>
    <row r="58" spans="2:5" ht="16.5" thickBot="1" thickTop="1">
      <c r="B58" s="109" t="s">
        <v>65</v>
      </c>
      <c r="C58" s="110"/>
      <c r="D58" s="52">
        <f>D57+D5+D6+D7+D8</f>
        <v>1309667.3599999999</v>
      </c>
      <c r="E58" s="55">
        <f>E57+E5+E6+E7+E8</f>
        <v>1720476.83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317631.4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87070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404701.4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71348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71348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48029.92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30587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78621.92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94500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56000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252514</v>
      </c>
      <c r="E54" s="45"/>
    </row>
    <row r="55" spans="2:5" ht="15">
      <c r="B55" s="13">
        <v>90200</v>
      </c>
      <c r="C55" s="54" t="s">
        <v>62</v>
      </c>
      <c r="D55" s="61">
        <v>74000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326514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1081685.32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1081685.32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319937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87720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407657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71348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71348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49379.92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28157.4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77542.32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30000</v>
      </c>
      <c r="E33" s="59"/>
    </row>
    <row r="34" spans="2:5" ht="15">
      <c r="B34" s="13">
        <v>40300</v>
      </c>
      <c r="C34" s="54" t="s">
        <v>37</v>
      </c>
      <c r="D34" s="61">
        <v>148250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190250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252514</v>
      </c>
      <c r="E54" s="45"/>
    </row>
    <row r="55" spans="2:5" ht="15">
      <c r="B55" s="13">
        <v>90200</v>
      </c>
      <c r="C55" s="54" t="s">
        <v>62</v>
      </c>
      <c r="D55" s="61">
        <v>74000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326514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1073311.32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1073311.32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121253.37999999999</v>
      </c>
      <c r="E10" s="89">
        <v>0</v>
      </c>
      <c r="F10" s="90">
        <v>123094.82999999999</v>
      </c>
      <c r="G10" s="88"/>
      <c r="H10" s="89"/>
      <c r="I10" s="90"/>
      <c r="J10" s="97">
        <v>32565</v>
      </c>
      <c r="K10" s="89">
        <v>0</v>
      </c>
      <c r="L10" s="101">
        <v>32604.78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153818.38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155699.61</v>
      </c>
    </row>
    <row r="11" spans="2:76" ht="15">
      <c r="B11" s="13">
        <v>102</v>
      </c>
      <c r="C11" s="25" t="s">
        <v>92</v>
      </c>
      <c r="D11" s="88">
        <v>7251.27</v>
      </c>
      <c r="E11" s="89">
        <v>0</v>
      </c>
      <c r="F11" s="90">
        <v>7258.719999999999</v>
      </c>
      <c r="G11" s="88"/>
      <c r="H11" s="89"/>
      <c r="I11" s="90"/>
      <c r="J11" s="97">
        <v>2168</v>
      </c>
      <c r="K11" s="89">
        <v>0</v>
      </c>
      <c r="L11" s="101">
        <v>2168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5862.09</v>
      </c>
      <c r="AE11" s="91">
        <v>35</v>
      </c>
      <c r="AF11" s="89">
        <v>0</v>
      </c>
      <c r="AG11" s="90">
        <v>35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9454.27</v>
      </c>
      <c r="BW11" s="77">
        <f t="shared" si="1"/>
        <v>0</v>
      </c>
      <c r="BX11" s="79">
        <f t="shared" si="2"/>
        <v>15323.81</v>
      </c>
    </row>
    <row r="12" spans="2:76" ht="15">
      <c r="B12" s="13">
        <v>103</v>
      </c>
      <c r="C12" s="25" t="s">
        <v>93</v>
      </c>
      <c r="D12" s="88">
        <v>88063</v>
      </c>
      <c r="E12" s="89">
        <v>0</v>
      </c>
      <c r="F12" s="90">
        <v>112676.34000000001</v>
      </c>
      <c r="G12" s="88"/>
      <c r="H12" s="89"/>
      <c r="I12" s="90"/>
      <c r="J12" s="97">
        <v>100</v>
      </c>
      <c r="K12" s="89">
        <v>0</v>
      </c>
      <c r="L12" s="101">
        <v>100</v>
      </c>
      <c r="M12" s="91">
        <v>40310</v>
      </c>
      <c r="N12" s="89">
        <v>0</v>
      </c>
      <c r="O12" s="90">
        <v>46919.89</v>
      </c>
      <c r="P12" s="91">
        <v>900</v>
      </c>
      <c r="Q12" s="89">
        <v>0</v>
      </c>
      <c r="R12" s="90">
        <v>900</v>
      </c>
      <c r="S12" s="91">
        <v>2600</v>
      </c>
      <c r="T12" s="89">
        <v>0</v>
      </c>
      <c r="U12" s="90">
        <v>2768.42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3216</v>
      </c>
      <c r="AC12" s="89">
        <v>0</v>
      </c>
      <c r="AD12" s="90">
        <v>3999.6</v>
      </c>
      <c r="AE12" s="91">
        <v>39645</v>
      </c>
      <c r="AF12" s="89">
        <v>0</v>
      </c>
      <c r="AG12" s="90">
        <v>46894.649999999994</v>
      </c>
      <c r="AH12" s="91">
        <v>9799</v>
      </c>
      <c r="AI12" s="89">
        <v>0</v>
      </c>
      <c r="AJ12" s="90">
        <v>10238.2</v>
      </c>
      <c r="AK12" s="91">
        <v>1300</v>
      </c>
      <c r="AL12" s="89">
        <v>0</v>
      </c>
      <c r="AM12" s="90">
        <v>1434.56</v>
      </c>
      <c r="AN12" s="91"/>
      <c r="AO12" s="89"/>
      <c r="AP12" s="90"/>
      <c r="AQ12" s="91">
        <v>1300</v>
      </c>
      <c r="AR12" s="89">
        <v>0</v>
      </c>
      <c r="AS12" s="90">
        <v>1315.49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187233</v>
      </c>
      <c r="BW12" s="77">
        <f t="shared" si="1"/>
        <v>0</v>
      </c>
      <c r="BX12" s="79">
        <f t="shared" si="2"/>
        <v>227247.15000000002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>
        <v>4006.63</v>
      </c>
      <c r="G13" s="88"/>
      <c r="H13" s="89"/>
      <c r="I13" s="90"/>
      <c r="J13" s="97"/>
      <c r="K13" s="89"/>
      <c r="L13" s="101"/>
      <c r="M13" s="91">
        <v>21230</v>
      </c>
      <c r="N13" s="89">
        <v>0</v>
      </c>
      <c r="O13" s="90">
        <v>36487.37</v>
      </c>
      <c r="P13" s="91"/>
      <c r="Q13" s="89"/>
      <c r="R13" s="90"/>
      <c r="S13" s="91">
        <v>2940</v>
      </c>
      <c r="T13" s="89">
        <v>0</v>
      </c>
      <c r="U13" s="90">
        <v>2940</v>
      </c>
      <c r="V13" s="91">
        <v>0</v>
      </c>
      <c r="W13" s="89">
        <v>0</v>
      </c>
      <c r="X13" s="90">
        <v>0</v>
      </c>
      <c r="Y13" s="91">
        <v>2000</v>
      </c>
      <c r="Z13" s="89">
        <v>0</v>
      </c>
      <c r="AA13" s="90">
        <v>2000</v>
      </c>
      <c r="AB13" s="91">
        <v>86400</v>
      </c>
      <c r="AC13" s="89">
        <v>0</v>
      </c>
      <c r="AD13" s="90">
        <v>95701.27</v>
      </c>
      <c r="AE13" s="91"/>
      <c r="AF13" s="89"/>
      <c r="AG13" s="90"/>
      <c r="AH13" s="91"/>
      <c r="AI13" s="89"/>
      <c r="AJ13" s="90"/>
      <c r="AK13" s="91">
        <v>30555</v>
      </c>
      <c r="AL13" s="89">
        <v>0</v>
      </c>
      <c r="AM13" s="90">
        <v>30555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146604</v>
      </c>
      <c r="BW13" s="77">
        <f t="shared" si="1"/>
        <v>0</v>
      </c>
      <c r="BX13" s="79">
        <f t="shared" si="2"/>
        <v>171690.27000000002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11180</v>
      </c>
      <c r="BM16" s="89">
        <v>0</v>
      </c>
      <c r="BN16" s="90">
        <v>11180</v>
      </c>
      <c r="BO16" s="91"/>
      <c r="BP16" s="89"/>
      <c r="BQ16" s="90"/>
      <c r="BR16" s="97"/>
      <c r="BS16" s="89"/>
      <c r="BT16" s="101"/>
      <c r="BU16" s="76"/>
      <c r="BV16" s="85">
        <f t="shared" si="0"/>
        <v>11180</v>
      </c>
      <c r="BW16" s="77">
        <f t="shared" si="1"/>
        <v>0</v>
      </c>
      <c r="BX16" s="79">
        <f t="shared" si="2"/>
        <v>11180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1450</v>
      </c>
      <c r="E18" s="89">
        <v>0</v>
      </c>
      <c r="F18" s="90">
        <v>7566.44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1450</v>
      </c>
      <c r="BW18" s="77">
        <f t="shared" si="1"/>
        <v>0</v>
      </c>
      <c r="BX18" s="79">
        <f t="shared" si="2"/>
        <v>7566.44</v>
      </c>
    </row>
    <row r="19" spans="2:76" ht="15">
      <c r="B19" s="13">
        <v>110</v>
      </c>
      <c r="C19" s="25" t="s">
        <v>98</v>
      </c>
      <c r="D19" s="88">
        <v>30568</v>
      </c>
      <c r="E19" s="89">
        <v>0</v>
      </c>
      <c r="F19" s="90">
        <v>33659.520000000004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19418.71</v>
      </c>
      <c r="BJ19" s="89">
        <v>0</v>
      </c>
      <c r="BK19" s="101">
        <v>3929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49986.71</v>
      </c>
      <c r="BW19" s="77">
        <f t="shared" si="1"/>
        <v>0</v>
      </c>
      <c r="BX19" s="79">
        <f t="shared" si="2"/>
        <v>37588.520000000004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252064.65</v>
      </c>
      <c r="E20" s="78">
        <f t="shared" si="3"/>
        <v>0</v>
      </c>
      <c r="F20" s="79">
        <f t="shared" si="3"/>
        <v>288262.48000000004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34833</v>
      </c>
      <c r="K20" s="78">
        <f t="shared" si="3"/>
        <v>0</v>
      </c>
      <c r="L20" s="77">
        <f t="shared" si="3"/>
        <v>34872.78</v>
      </c>
      <c r="M20" s="98">
        <f t="shared" si="3"/>
        <v>61540</v>
      </c>
      <c r="N20" s="78">
        <f t="shared" si="3"/>
        <v>0</v>
      </c>
      <c r="O20" s="77">
        <f t="shared" si="3"/>
        <v>83407.26000000001</v>
      </c>
      <c r="P20" s="98">
        <f t="shared" si="3"/>
        <v>900</v>
      </c>
      <c r="Q20" s="78">
        <f t="shared" si="3"/>
        <v>0</v>
      </c>
      <c r="R20" s="77">
        <f t="shared" si="3"/>
        <v>900</v>
      </c>
      <c r="S20" s="98">
        <f t="shared" si="3"/>
        <v>5540</v>
      </c>
      <c r="T20" s="78">
        <f t="shared" si="3"/>
        <v>0</v>
      </c>
      <c r="U20" s="77">
        <f t="shared" si="3"/>
        <v>5708.42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2000</v>
      </c>
      <c r="Z20" s="78">
        <f t="shared" si="3"/>
        <v>0</v>
      </c>
      <c r="AA20" s="77">
        <f t="shared" si="3"/>
        <v>2000</v>
      </c>
      <c r="AB20" s="98">
        <f t="shared" si="3"/>
        <v>89616</v>
      </c>
      <c r="AC20" s="78">
        <f t="shared" si="3"/>
        <v>0</v>
      </c>
      <c r="AD20" s="77">
        <f t="shared" si="3"/>
        <v>105562.96</v>
      </c>
      <c r="AE20" s="98">
        <f t="shared" si="3"/>
        <v>39680</v>
      </c>
      <c r="AF20" s="78">
        <f t="shared" si="3"/>
        <v>0</v>
      </c>
      <c r="AG20" s="77">
        <f t="shared" si="3"/>
        <v>46929.649999999994</v>
      </c>
      <c r="AH20" s="98">
        <f t="shared" si="3"/>
        <v>9799</v>
      </c>
      <c r="AI20" s="78">
        <f t="shared" si="3"/>
        <v>0</v>
      </c>
      <c r="AJ20" s="77">
        <f t="shared" si="3"/>
        <v>10238.2</v>
      </c>
      <c r="AK20" s="98">
        <f t="shared" si="3"/>
        <v>31855</v>
      </c>
      <c r="AL20" s="78">
        <f t="shared" si="3"/>
        <v>0</v>
      </c>
      <c r="AM20" s="77">
        <f t="shared" si="3"/>
        <v>31989.56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1300</v>
      </c>
      <c r="AR20" s="78">
        <f t="shared" si="3"/>
        <v>0</v>
      </c>
      <c r="AS20" s="77">
        <f t="shared" si="3"/>
        <v>1315.49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19418.71</v>
      </c>
      <c r="BJ20" s="78">
        <f t="shared" si="3"/>
        <v>0</v>
      </c>
      <c r="BK20" s="77">
        <f t="shared" si="3"/>
        <v>3929</v>
      </c>
      <c r="BL20" s="98">
        <f t="shared" si="3"/>
        <v>11180</v>
      </c>
      <c r="BM20" s="78">
        <f t="shared" si="3"/>
        <v>0</v>
      </c>
      <c r="BN20" s="77">
        <f t="shared" si="3"/>
        <v>11180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559726.36</v>
      </c>
      <c r="BW20" s="77">
        <f>BW10+BW11+BW12+BW13+BW14+BW15+BW16+BW17+BW18+BW19</f>
        <v>0</v>
      </c>
      <c r="BX20" s="95">
        <f>BX10+BX11+BX12+BX13+BX14+BX15+BX16+BX17+BX18+BX19</f>
        <v>626295.8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290050</v>
      </c>
      <c r="E24" s="89">
        <v>0</v>
      </c>
      <c r="F24" s="90">
        <v>293820.05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47398</v>
      </c>
      <c r="Q24" s="89">
        <v>0</v>
      </c>
      <c r="R24" s="101">
        <v>48615.71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6000</v>
      </c>
      <c r="Z24" s="89">
        <v>0</v>
      </c>
      <c r="AA24" s="101">
        <v>6000</v>
      </c>
      <c r="AB24" s="97">
        <v>0</v>
      </c>
      <c r="AC24" s="89">
        <v>0</v>
      </c>
      <c r="AD24" s="101">
        <v>13000</v>
      </c>
      <c r="AE24" s="97">
        <v>60050</v>
      </c>
      <c r="AF24" s="89">
        <v>0</v>
      </c>
      <c r="AG24" s="101">
        <v>70117.42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403498</v>
      </c>
      <c r="BW24" s="77">
        <f t="shared" si="4"/>
        <v>0</v>
      </c>
      <c r="BX24" s="79">
        <f t="shared" si="4"/>
        <v>431553.18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165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165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1535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2635.2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4170.2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290050</v>
      </c>
      <c r="E28" s="78">
        <f t="shared" si="5"/>
        <v>0</v>
      </c>
      <c r="F28" s="79">
        <f t="shared" si="5"/>
        <v>295355.05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2635.2</v>
      </c>
      <c r="P28" s="98">
        <f t="shared" si="5"/>
        <v>47398</v>
      </c>
      <c r="Q28" s="78">
        <f t="shared" si="5"/>
        <v>0</v>
      </c>
      <c r="R28" s="77">
        <f t="shared" si="5"/>
        <v>48615.71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6000</v>
      </c>
      <c r="Z28" s="78">
        <f t="shared" si="5"/>
        <v>0</v>
      </c>
      <c r="AA28" s="77">
        <f t="shared" si="5"/>
        <v>6000</v>
      </c>
      <c r="AB28" s="98">
        <f t="shared" si="5"/>
        <v>0</v>
      </c>
      <c r="AC28" s="78">
        <f t="shared" si="5"/>
        <v>0</v>
      </c>
      <c r="AD28" s="77">
        <f t="shared" si="5"/>
        <v>13000</v>
      </c>
      <c r="AE28" s="98">
        <f t="shared" si="5"/>
        <v>60050</v>
      </c>
      <c r="AF28" s="78">
        <f t="shared" si="5"/>
        <v>0</v>
      </c>
      <c r="AG28" s="77">
        <f t="shared" si="5"/>
        <v>70117.42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165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403498</v>
      </c>
      <c r="BW28" s="77">
        <f>BW23+BW24+BW25+BW26+BW27</f>
        <v>0</v>
      </c>
      <c r="BX28" s="95">
        <f>BX23+BX24+BX25+BX26+BX27</f>
        <v>435888.38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19929</v>
      </c>
      <c r="BM40" s="89">
        <v>0</v>
      </c>
      <c r="BN40" s="101">
        <v>19929</v>
      </c>
      <c r="BO40" s="97"/>
      <c r="BP40" s="89"/>
      <c r="BQ40" s="101"/>
      <c r="BR40" s="97"/>
      <c r="BS40" s="89"/>
      <c r="BT40" s="101"/>
      <c r="BU40" s="76"/>
      <c r="BV40" s="85">
        <f t="shared" si="10"/>
        <v>19929</v>
      </c>
      <c r="BW40" s="77">
        <f t="shared" si="10"/>
        <v>0</v>
      </c>
      <c r="BX40" s="79">
        <f t="shared" si="10"/>
        <v>19929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19929</v>
      </c>
      <c r="BM42" s="78">
        <f t="shared" si="12"/>
        <v>0</v>
      </c>
      <c r="BN42" s="77">
        <f t="shared" si="12"/>
        <v>19929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19929</v>
      </c>
      <c r="BW42" s="77">
        <f>BW38+BW39+BW40+BW41</f>
        <v>0</v>
      </c>
      <c r="BX42" s="95">
        <f>BX38+BX39+BX40+BX41</f>
        <v>19929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252514</v>
      </c>
      <c r="BS49" s="89">
        <v>0</v>
      </c>
      <c r="BT49" s="101">
        <v>257232.81</v>
      </c>
      <c r="BU49" s="76"/>
      <c r="BV49" s="85">
        <f aca="true" t="shared" si="15" ref="BV49:BX50">D49+G49+J49+M49+P49+S49+V49+Y49+AB49+AE49+AH49+AK49+AN49+AQ49+AT49+AW49+AZ49+BC49+BF49+BI49+BL49+BO49+BR49</f>
        <v>252514</v>
      </c>
      <c r="BW49" s="77">
        <f t="shared" si="15"/>
        <v>0</v>
      </c>
      <c r="BX49" s="79">
        <f t="shared" si="15"/>
        <v>257232.81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>
        <v>74680</v>
      </c>
      <c r="BU50" s="76"/>
      <c r="BV50" s="85">
        <f t="shared" si="15"/>
        <v>74000</v>
      </c>
      <c r="BW50" s="77">
        <f t="shared" si="15"/>
        <v>0</v>
      </c>
      <c r="BX50" s="79">
        <f t="shared" si="15"/>
        <v>74680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326514</v>
      </c>
      <c r="BS51" s="78">
        <f>BS49+BS50</f>
        <v>0</v>
      </c>
      <c r="BT51" s="77">
        <f>BT49+BT50</f>
        <v>331912.81</v>
      </c>
      <c r="BU51" s="85"/>
      <c r="BV51" s="85">
        <f>BV49+BV50</f>
        <v>326514</v>
      </c>
      <c r="BW51" s="77">
        <f>BW49+BW50</f>
        <v>0</v>
      </c>
      <c r="BX51" s="95">
        <f>BX49+BX50</f>
        <v>331912.81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542114.65</v>
      </c>
      <c r="E53" s="86">
        <f t="shared" si="18"/>
        <v>0</v>
      </c>
      <c r="F53" s="86">
        <f t="shared" si="18"/>
        <v>583617.53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34833</v>
      </c>
      <c r="K53" s="86">
        <f t="shared" si="18"/>
        <v>0</v>
      </c>
      <c r="L53" s="86">
        <f t="shared" si="18"/>
        <v>34872.78</v>
      </c>
      <c r="M53" s="86">
        <f t="shared" si="18"/>
        <v>61540</v>
      </c>
      <c r="N53" s="86">
        <f t="shared" si="18"/>
        <v>0</v>
      </c>
      <c r="O53" s="86">
        <f t="shared" si="18"/>
        <v>86042.46</v>
      </c>
      <c r="P53" s="86">
        <f t="shared" si="18"/>
        <v>48298</v>
      </c>
      <c r="Q53" s="86">
        <f t="shared" si="18"/>
        <v>0</v>
      </c>
      <c r="R53" s="86">
        <f t="shared" si="18"/>
        <v>49515.71</v>
      </c>
      <c r="S53" s="86">
        <f t="shared" si="18"/>
        <v>5540</v>
      </c>
      <c r="T53" s="86">
        <f t="shared" si="18"/>
        <v>0</v>
      </c>
      <c r="U53" s="86">
        <f t="shared" si="18"/>
        <v>5708.42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8000</v>
      </c>
      <c r="Z53" s="86">
        <f t="shared" si="18"/>
        <v>0</v>
      </c>
      <c r="AA53" s="86">
        <f t="shared" si="18"/>
        <v>8000</v>
      </c>
      <c r="AB53" s="86">
        <f t="shared" si="18"/>
        <v>89616</v>
      </c>
      <c r="AC53" s="86">
        <f t="shared" si="18"/>
        <v>0</v>
      </c>
      <c r="AD53" s="86">
        <f t="shared" si="18"/>
        <v>118562.96</v>
      </c>
      <c r="AE53" s="86">
        <f t="shared" si="18"/>
        <v>99730</v>
      </c>
      <c r="AF53" s="86">
        <f t="shared" si="18"/>
        <v>0</v>
      </c>
      <c r="AG53" s="86">
        <f t="shared" si="18"/>
        <v>117047.06999999999</v>
      </c>
      <c r="AH53" s="86">
        <f t="shared" si="18"/>
        <v>9799</v>
      </c>
      <c r="AI53" s="86">
        <f t="shared" si="18"/>
        <v>0</v>
      </c>
      <c r="AJ53" s="86">
        <f aca="true" t="shared" si="19" ref="AJ53:BT53">AJ20+AJ28+AJ35+AJ42+AJ46+AJ51</f>
        <v>10403.2</v>
      </c>
      <c r="AK53" s="86">
        <f t="shared" si="19"/>
        <v>31855</v>
      </c>
      <c r="AL53" s="86">
        <f t="shared" si="19"/>
        <v>0</v>
      </c>
      <c r="AM53" s="86">
        <f t="shared" si="19"/>
        <v>31989.56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1300</v>
      </c>
      <c r="AR53" s="86">
        <f t="shared" si="19"/>
        <v>0</v>
      </c>
      <c r="AS53" s="86">
        <f t="shared" si="19"/>
        <v>1315.49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19418.71</v>
      </c>
      <c r="BJ53" s="86">
        <f t="shared" si="19"/>
        <v>0</v>
      </c>
      <c r="BK53" s="86">
        <f t="shared" si="19"/>
        <v>3929</v>
      </c>
      <c r="BL53" s="86">
        <f t="shared" si="19"/>
        <v>31109</v>
      </c>
      <c r="BM53" s="86">
        <f t="shared" si="19"/>
        <v>0</v>
      </c>
      <c r="BN53" s="86">
        <f t="shared" si="19"/>
        <v>31109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326514</v>
      </c>
      <c r="BS53" s="86">
        <f t="shared" si="19"/>
        <v>0</v>
      </c>
      <c r="BT53" s="86">
        <f t="shared" si="19"/>
        <v>331912.81</v>
      </c>
      <c r="BU53" s="86">
        <f>BU8</f>
        <v>0</v>
      </c>
      <c r="BV53" s="102">
        <f>BV8+BV20+BV28+BV35+BV42+BV46+BV51</f>
        <v>1309667.3599999999</v>
      </c>
      <c r="BW53" s="87">
        <f>BW20+BW28+BW35+BW42+BW46+BW51</f>
        <v>0</v>
      </c>
      <c r="BX53" s="87">
        <f>BX20+BX28+BX35+BX42+BX46+BX51</f>
        <v>1414025.9900000002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106913</v>
      </c>
      <c r="E10" s="89">
        <v>0</v>
      </c>
      <c r="F10" s="90"/>
      <c r="G10" s="88"/>
      <c r="H10" s="89"/>
      <c r="I10" s="90"/>
      <c r="J10" s="97">
        <v>32565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139478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6823</v>
      </c>
      <c r="E11" s="89">
        <v>0</v>
      </c>
      <c r="F11" s="90"/>
      <c r="G11" s="88"/>
      <c r="H11" s="89"/>
      <c r="I11" s="90"/>
      <c r="J11" s="97">
        <v>2168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9026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90388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40460</v>
      </c>
      <c r="N12" s="89">
        <v>0</v>
      </c>
      <c r="O12" s="90"/>
      <c r="P12" s="91">
        <v>900</v>
      </c>
      <c r="Q12" s="89">
        <v>0</v>
      </c>
      <c r="R12" s="90"/>
      <c r="S12" s="91">
        <v>2600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3216</v>
      </c>
      <c r="AC12" s="89">
        <v>0</v>
      </c>
      <c r="AD12" s="90"/>
      <c r="AE12" s="91">
        <v>39645</v>
      </c>
      <c r="AF12" s="89">
        <v>0</v>
      </c>
      <c r="AG12" s="90"/>
      <c r="AH12" s="91">
        <v>100</v>
      </c>
      <c r="AI12" s="89">
        <v>0</v>
      </c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1300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180009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20230</v>
      </c>
      <c r="N13" s="89">
        <v>0</v>
      </c>
      <c r="O13" s="90"/>
      <c r="P13" s="91"/>
      <c r="Q13" s="89"/>
      <c r="R13" s="90"/>
      <c r="S13" s="91">
        <v>2940</v>
      </c>
      <c r="T13" s="89">
        <v>0</v>
      </c>
      <c r="U13" s="90"/>
      <c r="V13" s="91">
        <v>0</v>
      </c>
      <c r="W13" s="89">
        <v>0</v>
      </c>
      <c r="X13" s="90"/>
      <c r="Y13" s="91">
        <v>2000</v>
      </c>
      <c r="Z13" s="89">
        <v>0</v>
      </c>
      <c r="AA13" s="90"/>
      <c r="AB13" s="91">
        <v>87100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30905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146654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10469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10469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1450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30568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19666.32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50234.32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239621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34833</v>
      </c>
      <c r="K20" s="78">
        <f t="shared" si="1"/>
        <v>0</v>
      </c>
      <c r="L20" s="77">
        <f t="shared" si="1"/>
        <v>0</v>
      </c>
      <c r="M20" s="98">
        <f t="shared" si="1"/>
        <v>60690</v>
      </c>
      <c r="N20" s="78">
        <f t="shared" si="1"/>
        <v>0</v>
      </c>
      <c r="O20" s="77">
        <f t="shared" si="1"/>
        <v>0</v>
      </c>
      <c r="P20" s="98">
        <f t="shared" si="1"/>
        <v>900</v>
      </c>
      <c r="Q20" s="78">
        <f t="shared" si="1"/>
        <v>0</v>
      </c>
      <c r="R20" s="77">
        <f t="shared" si="1"/>
        <v>0</v>
      </c>
      <c r="S20" s="98">
        <f t="shared" si="1"/>
        <v>5540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90316</v>
      </c>
      <c r="AC20" s="78">
        <f t="shared" si="1"/>
        <v>0</v>
      </c>
      <c r="AD20" s="77">
        <f t="shared" si="1"/>
        <v>0</v>
      </c>
      <c r="AE20" s="98">
        <f t="shared" si="1"/>
        <v>39680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32205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19666.32</v>
      </c>
      <c r="BJ20" s="78">
        <f t="shared" si="1"/>
        <v>0</v>
      </c>
      <c r="BK20" s="77">
        <f t="shared" si="1"/>
        <v>0</v>
      </c>
      <c r="BL20" s="98">
        <f t="shared" si="1"/>
        <v>10469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537320.32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94500</v>
      </c>
      <c r="Q24" s="89">
        <v>0</v>
      </c>
      <c r="R24" s="101"/>
      <c r="S24" s="97">
        <v>0</v>
      </c>
      <c r="T24" s="89">
        <v>0</v>
      </c>
      <c r="U24" s="101"/>
      <c r="V24" s="97">
        <v>18000</v>
      </c>
      <c r="W24" s="89">
        <v>0</v>
      </c>
      <c r="X24" s="101"/>
      <c r="Y24" s="97">
        <v>2000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36000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200500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94500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18000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36000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200500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17351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17351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17351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17351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252514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252514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326514</v>
      </c>
      <c r="BS51" s="78">
        <f>BS49+BS50</f>
        <v>0</v>
      </c>
      <c r="BT51" s="77">
        <f>BT49+BT50</f>
        <v>0</v>
      </c>
      <c r="BU51" s="85"/>
      <c r="BV51" s="85">
        <f>BV49+BV50</f>
        <v>326514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289621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34833</v>
      </c>
      <c r="K53" s="86">
        <f t="shared" si="11"/>
        <v>0</v>
      </c>
      <c r="L53" s="86">
        <f t="shared" si="11"/>
        <v>0</v>
      </c>
      <c r="M53" s="86">
        <f t="shared" si="11"/>
        <v>60690</v>
      </c>
      <c r="N53" s="86">
        <f t="shared" si="11"/>
        <v>0</v>
      </c>
      <c r="O53" s="86">
        <f t="shared" si="11"/>
        <v>0</v>
      </c>
      <c r="P53" s="86">
        <f t="shared" si="11"/>
        <v>95400</v>
      </c>
      <c r="Q53" s="86">
        <f t="shared" si="11"/>
        <v>0</v>
      </c>
      <c r="R53" s="86">
        <f t="shared" si="11"/>
        <v>0</v>
      </c>
      <c r="S53" s="86">
        <f t="shared" si="11"/>
        <v>5540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4000</v>
      </c>
      <c r="Z53" s="86">
        <f t="shared" si="11"/>
        <v>0</v>
      </c>
      <c r="AA53" s="86">
        <f t="shared" si="11"/>
        <v>0</v>
      </c>
      <c r="AB53" s="86">
        <f t="shared" si="11"/>
        <v>90316</v>
      </c>
      <c r="AC53" s="86">
        <f t="shared" si="11"/>
        <v>0</v>
      </c>
      <c r="AD53" s="86">
        <f t="shared" si="11"/>
        <v>0</v>
      </c>
      <c r="AE53" s="86">
        <f t="shared" si="11"/>
        <v>39680</v>
      </c>
      <c r="AF53" s="86">
        <f t="shared" si="11"/>
        <v>0</v>
      </c>
      <c r="AG53" s="86">
        <f t="shared" si="11"/>
        <v>0</v>
      </c>
      <c r="AH53" s="86">
        <f t="shared" si="11"/>
        <v>36100</v>
      </c>
      <c r="AI53" s="86">
        <f t="shared" si="11"/>
        <v>0</v>
      </c>
      <c r="AJ53" s="86">
        <f t="shared" si="11"/>
        <v>0</v>
      </c>
      <c r="AK53" s="86">
        <f t="shared" si="11"/>
        <v>32205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19666.32</v>
      </c>
      <c r="BJ53" s="86">
        <f t="shared" si="11"/>
        <v>0</v>
      </c>
      <c r="BK53" s="86">
        <f t="shared" si="11"/>
        <v>0</v>
      </c>
      <c r="BL53" s="86">
        <f t="shared" si="11"/>
        <v>27820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326514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1081685.3199999998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106913</v>
      </c>
      <c r="E10" s="89">
        <v>0</v>
      </c>
      <c r="F10" s="90"/>
      <c r="G10" s="88"/>
      <c r="H10" s="89"/>
      <c r="I10" s="90"/>
      <c r="J10" s="97">
        <v>32565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139478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6823</v>
      </c>
      <c r="E11" s="89">
        <v>0</v>
      </c>
      <c r="F11" s="90"/>
      <c r="G11" s="88"/>
      <c r="H11" s="89"/>
      <c r="I11" s="90"/>
      <c r="J11" s="97">
        <v>2168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9026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90388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40510</v>
      </c>
      <c r="N12" s="89">
        <v>0</v>
      </c>
      <c r="O12" s="90"/>
      <c r="P12" s="91">
        <v>900</v>
      </c>
      <c r="Q12" s="89">
        <v>0</v>
      </c>
      <c r="R12" s="90"/>
      <c r="S12" s="91">
        <v>2600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3216</v>
      </c>
      <c r="AC12" s="89">
        <v>0</v>
      </c>
      <c r="AD12" s="90"/>
      <c r="AE12" s="91">
        <v>39645</v>
      </c>
      <c r="AF12" s="89">
        <v>0</v>
      </c>
      <c r="AG12" s="90"/>
      <c r="AH12" s="91">
        <v>100</v>
      </c>
      <c r="AI12" s="89">
        <v>0</v>
      </c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1825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180584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20230</v>
      </c>
      <c r="N13" s="89">
        <v>0</v>
      </c>
      <c r="O13" s="90"/>
      <c r="P13" s="91"/>
      <c r="Q13" s="89"/>
      <c r="R13" s="90"/>
      <c r="S13" s="91">
        <v>2940</v>
      </c>
      <c r="T13" s="89">
        <v>0</v>
      </c>
      <c r="U13" s="90"/>
      <c r="V13" s="91">
        <v>0</v>
      </c>
      <c r="W13" s="89">
        <v>0</v>
      </c>
      <c r="X13" s="90"/>
      <c r="Y13" s="91">
        <v>2000</v>
      </c>
      <c r="Z13" s="89">
        <v>0</v>
      </c>
      <c r="AA13" s="90"/>
      <c r="AB13" s="91">
        <v>89100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31505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149254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9723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9723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1450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29268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19666.32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48934.32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238321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34833</v>
      </c>
      <c r="K20" s="78">
        <f t="shared" si="1"/>
        <v>0</v>
      </c>
      <c r="L20" s="77">
        <f t="shared" si="1"/>
        <v>0</v>
      </c>
      <c r="M20" s="98">
        <f t="shared" si="1"/>
        <v>60740</v>
      </c>
      <c r="N20" s="78">
        <f t="shared" si="1"/>
        <v>0</v>
      </c>
      <c r="O20" s="77">
        <f t="shared" si="1"/>
        <v>0</v>
      </c>
      <c r="P20" s="98">
        <f t="shared" si="1"/>
        <v>900</v>
      </c>
      <c r="Q20" s="78">
        <f t="shared" si="1"/>
        <v>0</v>
      </c>
      <c r="R20" s="77">
        <f t="shared" si="1"/>
        <v>0</v>
      </c>
      <c r="S20" s="98">
        <f t="shared" si="1"/>
        <v>5540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92316</v>
      </c>
      <c r="AC20" s="78">
        <f t="shared" si="1"/>
        <v>0</v>
      </c>
      <c r="AD20" s="77">
        <f t="shared" si="1"/>
        <v>0</v>
      </c>
      <c r="AE20" s="98">
        <f t="shared" si="1"/>
        <v>39680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32805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19666.32</v>
      </c>
      <c r="BJ20" s="78">
        <f t="shared" si="1"/>
        <v>0</v>
      </c>
      <c r="BK20" s="77">
        <f t="shared" si="1"/>
        <v>0</v>
      </c>
      <c r="BL20" s="98">
        <f t="shared" si="1"/>
        <v>9723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538449.32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88250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2000</v>
      </c>
      <c r="Z24" s="89">
        <v>0</v>
      </c>
      <c r="AA24" s="101"/>
      <c r="AB24" s="97">
        <v>0</v>
      </c>
      <c r="AC24" s="89">
        <v>0</v>
      </c>
      <c r="AD24" s="101"/>
      <c r="AE24" s="97">
        <v>70000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190250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88250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190250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18098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18098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18098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18098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252514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252514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326514</v>
      </c>
      <c r="BS51" s="78">
        <f>BS49+BS50</f>
        <v>0</v>
      </c>
      <c r="BT51" s="77">
        <f>BT49+BT50</f>
        <v>0</v>
      </c>
      <c r="BU51" s="85"/>
      <c r="BV51" s="85">
        <f>BV49+BV50</f>
        <v>326514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268321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34833</v>
      </c>
      <c r="K53" s="86">
        <f t="shared" si="11"/>
        <v>0</v>
      </c>
      <c r="L53" s="86">
        <f t="shared" si="11"/>
        <v>0</v>
      </c>
      <c r="M53" s="86">
        <f t="shared" si="11"/>
        <v>60740</v>
      </c>
      <c r="N53" s="86">
        <f t="shared" si="11"/>
        <v>0</v>
      </c>
      <c r="O53" s="86">
        <f t="shared" si="11"/>
        <v>0</v>
      </c>
      <c r="P53" s="86">
        <f t="shared" si="11"/>
        <v>89150</v>
      </c>
      <c r="Q53" s="86">
        <f t="shared" si="11"/>
        <v>0</v>
      </c>
      <c r="R53" s="86">
        <f t="shared" si="11"/>
        <v>0</v>
      </c>
      <c r="S53" s="86">
        <f t="shared" si="11"/>
        <v>5540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4000</v>
      </c>
      <c r="Z53" s="86">
        <f t="shared" si="11"/>
        <v>0</v>
      </c>
      <c r="AA53" s="86">
        <f t="shared" si="11"/>
        <v>0</v>
      </c>
      <c r="AB53" s="86">
        <f t="shared" si="11"/>
        <v>92316</v>
      </c>
      <c r="AC53" s="86">
        <f t="shared" si="11"/>
        <v>0</v>
      </c>
      <c r="AD53" s="86">
        <f t="shared" si="11"/>
        <v>0</v>
      </c>
      <c r="AE53" s="86">
        <f t="shared" si="11"/>
        <v>109680</v>
      </c>
      <c r="AF53" s="86">
        <f t="shared" si="11"/>
        <v>0</v>
      </c>
      <c r="AG53" s="86">
        <f t="shared" si="11"/>
        <v>0</v>
      </c>
      <c r="AH53" s="86">
        <f t="shared" si="11"/>
        <v>100</v>
      </c>
      <c r="AI53" s="86">
        <f t="shared" si="11"/>
        <v>0</v>
      </c>
      <c r="AJ53" s="86">
        <f t="shared" si="11"/>
        <v>0</v>
      </c>
      <c r="AK53" s="86">
        <f t="shared" si="11"/>
        <v>32805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19666.32</v>
      </c>
      <c r="BJ53" s="86">
        <f t="shared" si="11"/>
        <v>0</v>
      </c>
      <c r="BK53" s="86">
        <f t="shared" si="11"/>
        <v>0</v>
      </c>
      <c r="BL53" s="86">
        <f t="shared" si="11"/>
        <v>27821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326514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1073311.3199999998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2023-04-13T11:25:02Z</dcterms:modified>
  <cp:category/>
  <cp:version/>
  <cp:contentType/>
  <cp:contentStatus/>
</cp:coreProperties>
</file>