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2" sheetId="1" r:id="rId1"/>
    <sheet name="Entrate_Bilancio_2023" sheetId="2" r:id="rId2"/>
    <sheet name="Entrate_Bilancio_2024" sheetId="3" r:id="rId3"/>
    <sheet name="Entrate_Rendiconto_Anno0" sheetId="4" state="hidden" r:id="rId4"/>
    <sheet name="Spese_Bilancio_2022" sheetId="5" r:id="rId5"/>
    <sheet name="Spese_Bilancio_2023" sheetId="6" r:id="rId6"/>
    <sheet name="Spese_Bilancio_2024" sheetId="7" r:id="rId7"/>
    <sheet name="Spese_Rendiconto_Anno0" sheetId="8" state="hidden" r:id="rId8"/>
  </sheets>
  <definedNames>
    <definedName name="_xlnm.Print_Area" localSheetId="0">'Entrate_Bilancio_2022'!$B$1:$E$58</definedName>
    <definedName name="_xlnm.Print_Area" localSheetId="1">'Entrate_Bilancio_2023'!$B$1:$E$58</definedName>
    <definedName name="_xlnm.Print_Area" localSheetId="2">'Entrate_Bilancio_2024'!$B$1:$E$58</definedName>
    <definedName name="_xlnm.Print_Area" localSheetId="3">'Entrate_Rendiconto_Anno0'!$B$1:$E$59</definedName>
    <definedName name="_xlnm.Print_Area" localSheetId="4">'Spese_Bilancio_2022'!$B$1:$BX$53</definedName>
    <definedName name="_xlnm.Print_Area" localSheetId="5">'Spese_Bilancio_2023'!$B$1:$BX$53</definedName>
    <definedName name="_xlnm.Print_Area" localSheetId="6">'Spese_Bilancio_2024'!$B$1:$BX$53</definedName>
    <definedName name="_xlnm.Print_Area" localSheetId="7">'Spese_Rendiconto_Anno0'!$B$1:$BX$54</definedName>
    <definedName name="_xlnm.Print_Titles" localSheetId="4">'Spese_Bilancio_2022'!$B:$C</definedName>
    <definedName name="_xlnm.Print_Titles" localSheetId="5">'Spese_Bilancio_2023'!$B:$C</definedName>
    <definedName name="_xlnm.Print_Titles" localSheetId="6">'Spese_Bilancio_2024'!$B:$C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<sst xmlns="http://schemas.openxmlformats.org/spreadsheetml/2006/main" count="870" uniqueCount="151">
  <si>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</si>
  <si>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</si>
  <si>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</si>
  <si>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</si>
  <si>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</si>
  <si>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</si>
  <si>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</si>
  <si>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</si>
  <si>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</si>
  <si>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</si>
  <si>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</si>
  <si>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</si>
  <si>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</si>
  <si>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</si>
  <si>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</si>
  <si>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</si>
  <si>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</si>
  <si>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</si>
  <si>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</si>
  <si>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</si>
  <si>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</si>
  <si>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</si>
  <si>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</si>
  <si>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</si>
  <si>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</si>
  <si>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</si>
  <si>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</si>
  <si>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</si>
  <si>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</si>
  <si>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</si>
  <si>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</si>
  <si>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</si>
  <si>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</si>
  <si>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</si>
  <si>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</si>
  <si>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</si>
  <si>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</si>
  <si>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</si>
  <si>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</si>
  <si>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</si>
  <si>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</si>
  <si>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</si>
  <si>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</si>
  <si>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</si>
  <si>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</si>
  <si>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</si>
  <si>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</si>
  <si>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</si>
  <si>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</si>
  <si>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</si>
  <si>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</si>
  <si>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</si>
  <si>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</si>
  <si>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</si>
  <si>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</si>
  <si>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</si>
  <si>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</si>
  <si>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</si>
  <si>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</si>
  <si>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</si>
  <si>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</si>
  <si>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</si>
  <si>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</si>
  <si>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</si>
  <si>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</si>
  <si>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</si>
  <si>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</si>
  <si>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</si>
  <si>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</si>
  <si>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</si>
  <si>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</si>
  <si>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</si>
  <si>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</si>
  <si>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</si>
  <si>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</si>
  <si>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</si>
  <si>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</si>
  <si>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</si>
  <si>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</si>
  <si>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</si>
  <si>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</si>
  <si>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</si>
  <si>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</si>
  <si>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</si>
  <si>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</si>
  <si>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</si>
  <si>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</si>
  <si>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</si>
  <si>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</si>
  <si>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</si>
  <si>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</si>
  <si>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</si>
  <si>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</si>
  <si>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</si>
  <si>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</si>
  <si>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</si>
  <si>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</si>
  <si>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</si>
  <si>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</si>
  <si>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</si>
  <si>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</si>
  <si>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</si>
  <si>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</si>
  <si>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</si>
  <si>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</si>
  <si>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</si>
  <si>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</si>
  <si>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</si>
  <si>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</si>
  <si>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</si>
  <si>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</si>
  <si>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</si>
  <si>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</si>
  <si>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</si>
  <si>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</si>
  <si>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</si>
  <si>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</si>
  <si>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</si>
  <si>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</si>
  <si>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</si>
  <si>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</si>
  <si>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</si>
  <si>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</si>
  <si>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</si>
  <si>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</si>
  <si>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</si>
  <si>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</si>
  <si>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</si>
  <si>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</si>
  <si>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</si>
  <si>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</si>
  <si>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</si>
  <si>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</si>
  <si>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</si>
  <si>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</si>
  <si>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</si>
  <si>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</si>
  <si>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</si>
  <si>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</si>
  <si>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</si>
  <si>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</si>
  <si>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</si>
  <si>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</si>
  <si>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</si>
  <si>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</si>
  <si>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</si>
  <si>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</si>
  <si>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</si>
  <si>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2022</t>
  </si>
  <si>
    <t>Dati previsionali anno 2023</t>
  </si>
  <si>
    <t>Dati previsionali anno 2024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</si>
</sst>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19091.4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233506.89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299865.44</v>
      </c>
      <c r="E10" s="45">
        <v>342102.22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75341</v>
      </c>
      <c r="E14" s="45">
        <v>102138.81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375206.44</v>
      </c>
      <c r="E16" s="51">
        <f>E10+E11+E12+E13+E14+E15</f>
        <v>444241.02999999997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88279</v>
      </c>
      <c r="E18" s="45">
        <v>106931.32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88279</v>
      </c>
      <c r="E23" s="51">
        <f>E18+E19+E20+E21+E22</f>
        <v>106931.32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49307</v>
      </c>
      <c r="E25" s="45">
        <v>66188.48000000001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5</v>
      </c>
      <c r="E27" s="45">
        <v>5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39100</v>
      </c>
      <c r="E29" s="50">
        <v>59916.32</v>
      </c>
    </row>
    <row r="30" spans="2:5" ht="15.75" thickBot="1">
      <c r="B30" s="16">
        <v>30000</v>
      </c>
      <c r="C30" s="15" t="s">
        <v>32</v>
      </c>
      <c r="D30" s="48">
        <f>D25+D26+D27+D28+D29</f>
        <v>88412</v>
      </c>
      <c r="E30" s="51">
        <f>E25+E26+E27+E28+E29</f>
        <v>126109.80000000002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135000</v>
      </c>
      <c r="E33" s="59">
        <v>135000</v>
      </c>
    </row>
    <row r="34" spans="2:5" ht="15">
      <c r="B34" s="13">
        <v>40300</v>
      </c>
      <c r="C34" s="54" t="s">
        <v>37</v>
      </c>
      <c r="D34" s="61">
        <v>237122.83000000002</v>
      </c>
      <c r="E34" s="45">
        <v>505510.8</v>
      </c>
    </row>
    <row r="35" spans="2:5" ht="15">
      <c r="B35" s="13">
        <v>40400</v>
      </c>
      <c r="C35" s="54" t="s">
        <v>38</v>
      </c>
      <c r="D35" s="39">
        <v>12000</v>
      </c>
      <c r="E35" s="45">
        <v>12000</v>
      </c>
    </row>
    <row r="36" spans="2:5" ht="15">
      <c r="B36" s="13">
        <v>40500</v>
      </c>
      <c r="C36" s="54" t="s">
        <v>39</v>
      </c>
      <c r="D36" s="49">
        <v>12000</v>
      </c>
      <c r="E36" s="50">
        <v>21000</v>
      </c>
    </row>
    <row r="37" spans="2:5" ht="15.75" thickBot="1">
      <c r="B37" s="16">
        <v>40000</v>
      </c>
      <c r="C37" s="15" t="s">
        <v>40</v>
      </c>
      <c r="D37" s="48">
        <f>D32+D33+D34+D35+D36</f>
        <v>396122.83</v>
      </c>
      <c r="E37" s="51">
        <f>E32+E33+E34+E35+E36</f>
        <v>673510.8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0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192514</v>
      </c>
      <c r="E54" s="45">
        <v>193014</v>
      </c>
    </row>
    <row r="55" spans="2:5" ht="15">
      <c r="B55" s="13">
        <v>90200</v>
      </c>
      <c r="C55" s="54" t="s">
        <v>62</v>
      </c>
      <c r="D55" s="61">
        <v>74000</v>
      </c>
      <c r="E55" s="62">
        <v>74000</v>
      </c>
    </row>
    <row r="56" spans="2:5" ht="15.75" thickBot="1">
      <c r="B56" s="16">
        <v>90000</v>
      </c>
      <c r="C56" s="15" t="s">
        <v>63</v>
      </c>
      <c r="D56" s="48">
        <f>D54+D55</f>
        <v>266514</v>
      </c>
      <c r="E56" s="51">
        <f>E54+E55</f>
        <v>267014</v>
      </c>
    </row>
    <row r="57" spans="2:5" ht="16.5" thickBot="1" thickTop="1">
      <c r="B57" s="109" t="s">
        <v>64</v>
      </c>
      <c r="C57" s="110"/>
      <c r="D57" s="52">
        <f>D16+D23+D30+D37+D43+D49+D52+D56</f>
        <v>1214534.27</v>
      </c>
      <c r="E57" s="55">
        <f>E16+E23+E30+E37+E43+E49+E52+E56</f>
        <v>1617806.9500000002</v>
      </c>
    </row>
    <row r="58" spans="2:5" ht="16.5" thickBot="1" thickTop="1">
      <c r="B58" s="109" t="s">
        <v>65</v>
      </c>
      <c r="C58" s="110"/>
      <c r="D58" s="52">
        <f>D57+D5+D6+D7+D8</f>
        <v>1233625.67</v>
      </c>
      <c r="E58" s="55">
        <f>E57+E5+E6+E7+E8</f>
        <v>1851313.8400000003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297719.17000000004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75341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373060.17000000004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65038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65038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45157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5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43000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88162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85000</v>
      </c>
      <c r="E33" s="59"/>
    </row>
    <row r="34" spans="2:5" ht="15">
      <c r="B34" s="13">
        <v>40300</v>
      </c>
      <c r="C34" s="54" t="s">
        <v>37</v>
      </c>
      <c r="D34" s="61">
        <v>90000</v>
      </c>
      <c r="E34" s="45"/>
    </row>
    <row r="35" spans="2:5" ht="15">
      <c r="B35" s="13">
        <v>40400</v>
      </c>
      <c r="C35" s="54" t="s">
        <v>38</v>
      </c>
      <c r="D35" s="39">
        <v>25000</v>
      </c>
      <c r="E35" s="45"/>
    </row>
    <row r="36" spans="2:5" ht="15">
      <c r="B36" s="13">
        <v>40500</v>
      </c>
      <c r="C36" s="54" t="s">
        <v>39</v>
      </c>
      <c r="D36" s="49">
        <v>12000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212000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192514</v>
      </c>
      <c r="E54" s="45"/>
    </row>
    <row r="55" spans="2:5" ht="15">
      <c r="B55" s="13">
        <v>90200</v>
      </c>
      <c r="C55" s="54" t="s">
        <v>62</v>
      </c>
      <c r="D55" s="61">
        <v>74000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266514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1004774.17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1004774.17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295070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75341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370411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61549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61549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51273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5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41100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92378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145000</v>
      </c>
      <c r="E34" s="45"/>
    </row>
    <row r="35" spans="2:5" ht="15">
      <c r="B35" s="13">
        <v>40400</v>
      </c>
      <c r="C35" s="54" t="s">
        <v>38</v>
      </c>
      <c r="D35" s="39">
        <v>30000</v>
      </c>
      <c r="E35" s="45"/>
    </row>
    <row r="36" spans="2:5" ht="15">
      <c r="B36" s="13">
        <v>40500</v>
      </c>
      <c r="C36" s="54" t="s">
        <v>39</v>
      </c>
      <c r="D36" s="49">
        <v>82000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257000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192514</v>
      </c>
      <c r="E54" s="45"/>
    </row>
    <row r="55" spans="2:5" ht="15">
      <c r="B55" s="13">
        <v>90200</v>
      </c>
      <c r="C55" s="54" t="s">
        <v>62</v>
      </c>
      <c r="D55" s="61">
        <v>74000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266514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1047852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1047852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118514.32</v>
      </c>
      <c r="E10" s="89">
        <v>0</v>
      </c>
      <c r="F10" s="90">
        <v>120483.64</v>
      </c>
      <c r="G10" s="88"/>
      <c r="H10" s="89"/>
      <c r="I10" s="90"/>
      <c r="J10" s="97">
        <v>31475</v>
      </c>
      <c r="K10" s="89">
        <v>0</v>
      </c>
      <c r="L10" s="101">
        <v>31475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149989.32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151958.64</v>
      </c>
    </row>
    <row r="11" spans="2:76" ht="15">
      <c r="B11" s="13">
        <v>102</v>
      </c>
      <c r="C11" s="25" t="s">
        <v>92</v>
      </c>
      <c r="D11" s="88">
        <v>6635</v>
      </c>
      <c r="E11" s="89">
        <v>0</v>
      </c>
      <c r="F11" s="90">
        <v>6714.2</v>
      </c>
      <c r="G11" s="88"/>
      <c r="H11" s="89"/>
      <c r="I11" s="90"/>
      <c r="J11" s="97">
        <v>2100</v>
      </c>
      <c r="K11" s="89">
        <v>0</v>
      </c>
      <c r="L11" s="101">
        <v>2100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>
        <v>5971.35</v>
      </c>
      <c r="AE11" s="91">
        <v>35</v>
      </c>
      <c r="AF11" s="89">
        <v>0</v>
      </c>
      <c r="AG11" s="90">
        <v>35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8770</v>
      </c>
      <c r="BW11" s="77">
        <f t="shared" si="1"/>
        <v>0</v>
      </c>
      <c r="BX11" s="79">
        <f t="shared" si="2"/>
        <v>14820.550000000001</v>
      </c>
    </row>
    <row r="12" spans="2:76" ht="15">
      <c r="B12" s="13">
        <v>103</v>
      </c>
      <c r="C12" s="25" t="s">
        <v>93</v>
      </c>
      <c r="D12" s="88">
        <v>86535.08</v>
      </c>
      <c r="E12" s="89">
        <v>0</v>
      </c>
      <c r="F12" s="90">
        <v>113703.26000000001</v>
      </c>
      <c r="G12" s="88"/>
      <c r="H12" s="89"/>
      <c r="I12" s="90"/>
      <c r="J12" s="97">
        <v>200</v>
      </c>
      <c r="K12" s="89">
        <v>0</v>
      </c>
      <c r="L12" s="101">
        <v>235.28</v>
      </c>
      <c r="M12" s="91">
        <v>36330</v>
      </c>
      <c r="N12" s="89">
        <v>0</v>
      </c>
      <c r="O12" s="90">
        <v>42300.18</v>
      </c>
      <c r="P12" s="91">
        <v>800</v>
      </c>
      <c r="Q12" s="89">
        <v>0</v>
      </c>
      <c r="R12" s="90">
        <v>800</v>
      </c>
      <c r="S12" s="91">
        <v>3900</v>
      </c>
      <c r="T12" s="89">
        <v>0</v>
      </c>
      <c r="U12" s="90">
        <v>5209.23</v>
      </c>
      <c r="V12" s="91">
        <v>0</v>
      </c>
      <c r="W12" s="89">
        <v>0</v>
      </c>
      <c r="X12" s="90">
        <v>0</v>
      </c>
      <c r="Y12" s="91"/>
      <c r="Z12" s="89"/>
      <c r="AA12" s="90"/>
      <c r="AB12" s="91">
        <v>3286</v>
      </c>
      <c r="AC12" s="89">
        <v>0</v>
      </c>
      <c r="AD12" s="90">
        <v>3688.6</v>
      </c>
      <c r="AE12" s="91">
        <v>42245</v>
      </c>
      <c r="AF12" s="89">
        <v>0</v>
      </c>
      <c r="AG12" s="90">
        <v>58648.91</v>
      </c>
      <c r="AH12" s="91">
        <v>100</v>
      </c>
      <c r="AI12" s="89">
        <v>0</v>
      </c>
      <c r="AJ12" s="90">
        <v>539.2</v>
      </c>
      <c r="AK12" s="91">
        <v>1300</v>
      </c>
      <c r="AL12" s="89">
        <v>0</v>
      </c>
      <c r="AM12" s="90">
        <v>2008.5900000000001</v>
      </c>
      <c r="AN12" s="91"/>
      <c r="AO12" s="89"/>
      <c r="AP12" s="90"/>
      <c r="AQ12" s="91">
        <v>900</v>
      </c>
      <c r="AR12" s="89">
        <v>0</v>
      </c>
      <c r="AS12" s="90">
        <v>1012.3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175596.08000000002</v>
      </c>
      <c r="BW12" s="77">
        <f t="shared" si="1"/>
        <v>0</v>
      </c>
      <c r="BX12" s="79">
        <f t="shared" si="2"/>
        <v>228145.55000000002</v>
      </c>
    </row>
    <row r="13" spans="2:76" ht="15">
      <c r="B13" s="13">
        <v>104</v>
      </c>
      <c r="C13" s="25" t="s">
        <v>19</v>
      </c>
      <c r="D13" s="88">
        <v>3479</v>
      </c>
      <c r="E13" s="89">
        <v>0</v>
      </c>
      <c r="F13" s="90">
        <v>4215.54</v>
      </c>
      <c r="G13" s="88"/>
      <c r="H13" s="89"/>
      <c r="I13" s="90"/>
      <c r="J13" s="97"/>
      <c r="K13" s="89"/>
      <c r="L13" s="101"/>
      <c r="M13" s="91">
        <v>19730</v>
      </c>
      <c r="N13" s="89">
        <v>0</v>
      </c>
      <c r="O13" s="90">
        <v>34751.14</v>
      </c>
      <c r="P13" s="91"/>
      <c r="Q13" s="89"/>
      <c r="R13" s="90"/>
      <c r="S13" s="91">
        <v>3440</v>
      </c>
      <c r="T13" s="89">
        <v>0</v>
      </c>
      <c r="U13" s="90">
        <v>5309.36</v>
      </c>
      <c r="V13" s="91">
        <v>0</v>
      </c>
      <c r="W13" s="89">
        <v>0</v>
      </c>
      <c r="X13" s="90">
        <v>0</v>
      </c>
      <c r="Y13" s="91">
        <v>2000</v>
      </c>
      <c r="Z13" s="89">
        <v>0</v>
      </c>
      <c r="AA13" s="90">
        <v>2000</v>
      </c>
      <c r="AB13" s="91">
        <v>82600</v>
      </c>
      <c r="AC13" s="89">
        <v>0</v>
      </c>
      <c r="AD13" s="90">
        <v>92418.81</v>
      </c>
      <c r="AE13" s="91"/>
      <c r="AF13" s="89"/>
      <c r="AG13" s="90"/>
      <c r="AH13" s="91"/>
      <c r="AI13" s="89"/>
      <c r="AJ13" s="90"/>
      <c r="AK13" s="91">
        <v>20435</v>
      </c>
      <c r="AL13" s="89">
        <v>0</v>
      </c>
      <c r="AM13" s="90">
        <v>27126.239999999998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131684</v>
      </c>
      <c r="BW13" s="77">
        <f t="shared" si="1"/>
        <v>0</v>
      </c>
      <c r="BX13" s="79">
        <f t="shared" si="2"/>
        <v>165821.09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12006</v>
      </c>
      <c r="BM16" s="89">
        <v>0</v>
      </c>
      <c r="BN16" s="90">
        <v>12006</v>
      </c>
      <c r="BO16" s="91"/>
      <c r="BP16" s="89"/>
      <c r="BQ16" s="90"/>
      <c r="BR16" s="97"/>
      <c r="BS16" s="89"/>
      <c r="BT16" s="101"/>
      <c r="BU16" s="76"/>
      <c r="BV16" s="85">
        <f t="shared" si="0"/>
        <v>12006</v>
      </c>
      <c r="BW16" s="77">
        <f t="shared" si="1"/>
        <v>0</v>
      </c>
      <c r="BX16" s="79">
        <f t="shared" si="2"/>
        <v>12006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1300</v>
      </c>
      <c r="E18" s="89">
        <v>0</v>
      </c>
      <c r="F18" s="90">
        <v>7416.44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1300</v>
      </c>
      <c r="BW18" s="77">
        <f t="shared" si="1"/>
        <v>0</v>
      </c>
      <c r="BX18" s="79">
        <f t="shared" si="2"/>
        <v>7416.44</v>
      </c>
    </row>
    <row r="19" spans="2:76" ht="15">
      <c r="B19" s="13">
        <v>110</v>
      </c>
      <c r="C19" s="25" t="s">
        <v>98</v>
      </c>
      <c r="D19" s="88">
        <v>32768</v>
      </c>
      <c r="E19" s="89">
        <v>0</v>
      </c>
      <c r="F19" s="90">
        <v>35904.35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16530.440000000002</v>
      </c>
      <c r="BJ19" s="89">
        <v>0</v>
      </c>
      <c r="BK19" s="101">
        <v>2600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49298.44</v>
      </c>
      <c r="BW19" s="77">
        <f t="shared" si="1"/>
        <v>0</v>
      </c>
      <c r="BX19" s="79">
        <f t="shared" si="2"/>
        <v>38504.35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249231.40000000002</v>
      </c>
      <c r="E20" s="78">
        <f t="shared" si="3"/>
        <v>0</v>
      </c>
      <c r="F20" s="79">
        <f t="shared" si="3"/>
        <v>288437.43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33775</v>
      </c>
      <c r="K20" s="78">
        <f t="shared" si="3"/>
        <v>0</v>
      </c>
      <c r="L20" s="77">
        <f t="shared" si="3"/>
        <v>33810.28</v>
      </c>
      <c r="M20" s="98">
        <f t="shared" si="3"/>
        <v>56060</v>
      </c>
      <c r="N20" s="78">
        <f t="shared" si="3"/>
        <v>0</v>
      </c>
      <c r="O20" s="77">
        <f t="shared" si="3"/>
        <v>77051.32</v>
      </c>
      <c r="P20" s="98">
        <f t="shared" si="3"/>
        <v>800</v>
      </c>
      <c r="Q20" s="78">
        <f t="shared" si="3"/>
        <v>0</v>
      </c>
      <c r="R20" s="77">
        <f t="shared" si="3"/>
        <v>800</v>
      </c>
      <c r="S20" s="98">
        <f t="shared" si="3"/>
        <v>7340</v>
      </c>
      <c r="T20" s="78">
        <f t="shared" si="3"/>
        <v>0</v>
      </c>
      <c r="U20" s="77">
        <f t="shared" si="3"/>
        <v>10518.59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2000</v>
      </c>
      <c r="Z20" s="78">
        <f t="shared" si="3"/>
        <v>0</v>
      </c>
      <c r="AA20" s="77">
        <f t="shared" si="3"/>
        <v>2000</v>
      </c>
      <c r="AB20" s="98">
        <f t="shared" si="3"/>
        <v>85886</v>
      </c>
      <c r="AC20" s="78">
        <f t="shared" si="3"/>
        <v>0</v>
      </c>
      <c r="AD20" s="77">
        <f t="shared" si="3"/>
        <v>102078.76</v>
      </c>
      <c r="AE20" s="98">
        <f t="shared" si="3"/>
        <v>42280</v>
      </c>
      <c r="AF20" s="78">
        <f t="shared" si="3"/>
        <v>0</v>
      </c>
      <c r="AG20" s="77">
        <f t="shared" si="3"/>
        <v>58683.91</v>
      </c>
      <c r="AH20" s="98">
        <f t="shared" si="3"/>
        <v>100</v>
      </c>
      <c r="AI20" s="78">
        <f t="shared" si="3"/>
        <v>0</v>
      </c>
      <c r="AJ20" s="77">
        <f t="shared" si="3"/>
        <v>539.2</v>
      </c>
      <c r="AK20" s="98">
        <f t="shared" si="3"/>
        <v>21735</v>
      </c>
      <c r="AL20" s="78">
        <f t="shared" si="3"/>
        <v>0</v>
      </c>
      <c r="AM20" s="77">
        <f t="shared" si="3"/>
        <v>29134.829999999998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900</v>
      </c>
      <c r="AR20" s="78">
        <f t="shared" si="3"/>
        <v>0</v>
      </c>
      <c r="AS20" s="77">
        <f t="shared" si="3"/>
        <v>1012.3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16530.440000000002</v>
      </c>
      <c r="BJ20" s="78">
        <f t="shared" si="3"/>
        <v>0</v>
      </c>
      <c r="BK20" s="77">
        <f t="shared" si="3"/>
        <v>2600</v>
      </c>
      <c r="BL20" s="98">
        <f t="shared" si="3"/>
        <v>12006</v>
      </c>
      <c r="BM20" s="78">
        <f t="shared" si="3"/>
        <v>0</v>
      </c>
      <c r="BN20" s="77">
        <f t="shared" si="3"/>
        <v>12006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528643.8400000001</v>
      </c>
      <c r="BW20" s="77">
        <f>BW10+BW11+BW12+BW13+BW14+BW15+BW16+BW17+BW18+BW19</f>
        <v>0</v>
      </c>
      <c r="BX20" s="95">
        <f>BX10+BX11+BX12+BX13+BX14+BX15+BX16+BX17+BX18+BX19</f>
        <v>618672.6199999999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238754.5</v>
      </c>
      <c r="E24" s="89">
        <v>0</v>
      </c>
      <c r="F24" s="90">
        <v>262285.46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4424.59</v>
      </c>
      <c r="P24" s="97">
        <v>60000</v>
      </c>
      <c r="Q24" s="89">
        <v>0</v>
      </c>
      <c r="R24" s="101">
        <v>62919.25</v>
      </c>
      <c r="S24" s="97">
        <v>0</v>
      </c>
      <c r="T24" s="89">
        <v>0</v>
      </c>
      <c r="U24" s="101">
        <v>0</v>
      </c>
      <c r="V24" s="97">
        <v>0</v>
      </c>
      <c r="W24" s="89">
        <v>0</v>
      </c>
      <c r="X24" s="101">
        <v>0</v>
      </c>
      <c r="Y24" s="97">
        <v>2000</v>
      </c>
      <c r="Z24" s="89">
        <v>0</v>
      </c>
      <c r="AA24" s="101">
        <v>9076</v>
      </c>
      <c r="AB24" s="97">
        <v>0</v>
      </c>
      <c r="AC24" s="89">
        <v>0</v>
      </c>
      <c r="AD24" s="101">
        <v>0</v>
      </c>
      <c r="AE24" s="97">
        <v>94168.33</v>
      </c>
      <c r="AF24" s="89">
        <v>0</v>
      </c>
      <c r="AG24" s="101">
        <v>265426.05</v>
      </c>
      <c r="AH24" s="97">
        <v>0</v>
      </c>
      <c r="AI24" s="89">
        <v>0</v>
      </c>
      <c r="AJ24" s="101">
        <v>7666.68</v>
      </c>
      <c r="AK24" s="97">
        <v>0</v>
      </c>
      <c r="AL24" s="89">
        <v>0</v>
      </c>
      <c r="AM24" s="101">
        <v>0</v>
      </c>
      <c r="AN24" s="97">
        <v>0</v>
      </c>
      <c r="AO24" s="89">
        <v>0</v>
      </c>
      <c r="AP24" s="101">
        <v>0</v>
      </c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394922.83</v>
      </c>
      <c r="BW24" s="77">
        <f t="shared" si="4"/>
        <v>0</v>
      </c>
      <c r="BX24" s="79">
        <f t="shared" si="4"/>
        <v>611798.0300000001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1200</v>
      </c>
      <c r="E27" s="89">
        <v>0</v>
      </c>
      <c r="F27" s="90">
        <v>1200</v>
      </c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1571.96</v>
      </c>
      <c r="P27" s="97"/>
      <c r="Q27" s="89"/>
      <c r="R27" s="101"/>
      <c r="S27" s="97">
        <v>0</v>
      </c>
      <c r="T27" s="89">
        <v>0</v>
      </c>
      <c r="U27" s="101">
        <v>0</v>
      </c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9000</v>
      </c>
      <c r="AE27" s="97">
        <v>0</v>
      </c>
      <c r="AF27" s="89">
        <v>0</v>
      </c>
      <c r="AG27" s="101">
        <v>0</v>
      </c>
      <c r="AH27" s="97">
        <v>0</v>
      </c>
      <c r="AI27" s="89">
        <v>0</v>
      </c>
      <c r="AJ27" s="101">
        <v>0</v>
      </c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1200</v>
      </c>
      <c r="BW27" s="77">
        <f t="shared" si="4"/>
        <v>0</v>
      </c>
      <c r="BX27" s="79">
        <f t="shared" si="4"/>
        <v>11771.96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239954.5</v>
      </c>
      <c r="E28" s="78">
        <f t="shared" si="5"/>
        <v>0</v>
      </c>
      <c r="F28" s="79">
        <f t="shared" si="5"/>
        <v>263485.46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5996.55</v>
      </c>
      <c r="P28" s="98">
        <f t="shared" si="5"/>
        <v>60000</v>
      </c>
      <c r="Q28" s="78">
        <f t="shared" si="5"/>
        <v>0</v>
      </c>
      <c r="R28" s="77">
        <f t="shared" si="5"/>
        <v>62919.25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2000</v>
      </c>
      <c r="Z28" s="78">
        <f t="shared" si="5"/>
        <v>0</v>
      </c>
      <c r="AA28" s="77">
        <f t="shared" si="5"/>
        <v>9076</v>
      </c>
      <c r="AB28" s="98">
        <f t="shared" si="5"/>
        <v>0</v>
      </c>
      <c r="AC28" s="78">
        <f t="shared" si="5"/>
        <v>0</v>
      </c>
      <c r="AD28" s="77">
        <f t="shared" si="5"/>
        <v>9000</v>
      </c>
      <c r="AE28" s="98">
        <f t="shared" si="5"/>
        <v>94168.33</v>
      </c>
      <c r="AF28" s="78">
        <f t="shared" si="5"/>
        <v>0</v>
      </c>
      <c r="AG28" s="77">
        <f t="shared" si="5"/>
        <v>265426.05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7666.68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396122.83</v>
      </c>
      <c r="BW28" s="77">
        <f>BW23+BW24+BW25+BW26+BW27</f>
        <v>0</v>
      </c>
      <c r="BX28" s="95">
        <f>BX23+BX24+BX25+BX26+BX27</f>
        <v>623569.9900000001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>
        <v>0</v>
      </c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42345</v>
      </c>
      <c r="BM40" s="89">
        <v>0</v>
      </c>
      <c r="BN40" s="101">
        <v>42345</v>
      </c>
      <c r="BO40" s="97"/>
      <c r="BP40" s="89"/>
      <c r="BQ40" s="101"/>
      <c r="BR40" s="97"/>
      <c r="BS40" s="89"/>
      <c r="BT40" s="101"/>
      <c r="BU40" s="76"/>
      <c r="BV40" s="85">
        <f t="shared" si="10"/>
        <v>42345</v>
      </c>
      <c r="BW40" s="77">
        <f t="shared" si="10"/>
        <v>0</v>
      </c>
      <c r="BX40" s="79">
        <f t="shared" si="10"/>
        <v>42345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42345</v>
      </c>
      <c r="BM42" s="78">
        <f t="shared" si="12"/>
        <v>0</v>
      </c>
      <c r="BN42" s="77">
        <f t="shared" si="12"/>
        <v>42345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42345</v>
      </c>
      <c r="BW42" s="77">
        <f>BW38+BW39+BW40+BW41</f>
        <v>0</v>
      </c>
      <c r="BX42" s="95">
        <f>BX38+BX39+BX40+BX41</f>
        <v>42345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192514</v>
      </c>
      <c r="BS49" s="89">
        <v>0</v>
      </c>
      <c r="BT49" s="101">
        <v>199279.19</v>
      </c>
      <c r="BU49" s="76"/>
      <c r="BV49" s="85">
        <f aca="true" t="shared" si="15" ref="BV49:BX50">D49+G49+J49+M49+P49+S49+V49+Y49+AB49+AE49+AH49+AK49+AN49+AQ49+AT49+AW49+AZ49+BC49+BF49+BI49+BL49+BO49+BR49</f>
        <v>192514</v>
      </c>
      <c r="BW49" s="77">
        <f t="shared" si="15"/>
        <v>0</v>
      </c>
      <c r="BX49" s="79">
        <f t="shared" si="15"/>
        <v>199279.19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74000</v>
      </c>
      <c r="BS50" s="89">
        <v>0</v>
      </c>
      <c r="BT50" s="101">
        <v>74680</v>
      </c>
      <c r="BU50" s="76"/>
      <c r="BV50" s="85">
        <f t="shared" si="15"/>
        <v>74000</v>
      </c>
      <c r="BW50" s="77">
        <f t="shared" si="15"/>
        <v>0</v>
      </c>
      <c r="BX50" s="79">
        <f t="shared" si="15"/>
        <v>74680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266514</v>
      </c>
      <c r="BS51" s="78">
        <f>BS49+BS50</f>
        <v>0</v>
      </c>
      <c r="BT51" s="77">
        <f>BT49+BT50</f>
        <v>273959.19</v>
      </c>
      <c r="BU51" s="85"/>
      <c r="BV51" s="85">
        <f>BV49+BV50</f>
        <v>266514</v>
      </c>
      <c r="BW51" s="77">
        <f>BW49+BW50</f>
        <v>0</v>
      </c>
      <c r="BX51" s="95">
        <f>BX49+BX50</f>
        <v>273959.19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489185.9</v>
      </c>
      <c r="E53" s="86">
        <f t="shared" si="18"/>
        <v>0</v>
      </c>
      <c r="F53" s="86">
        <f t="shared" si="18"/>
        <v>551922.89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33775</v>
      </c>
      <c r="K53" s="86">
        <f t="shared" si="18"/>
        <v>0</v>
      </c>
      <c r="L53" s="86">
        <f t="shared" si="18"/>
        <v>33810.28</v>
      </c>
      <c r="M53" s="86">
        <f t="shared" si="18"/>
        <v>56060</v>
      </c>
      <c r="N53" s="86">
        <f t="shared" si="18"/>
        <v>0</v>
      </c>
      <c r="O53" s="86">
        <f t="shared" si="18"/>
        <v>83047.87000000001</v>
      </c>
      <c r="P53" s="86">
        <f t="shared" si="18"/>
        <v>60800</v>
      </c>
      <c r="Q53" s="86">
        <f t="shared" si="18"/>
        <v>0</v>
      </c>
      <c r="R53" s="86">
        <f t="shared" si="18"/>
        <v>63719.25</v>
      </c>
      <c r="S53" s="86">
        <f t="shared" si="18"/>
        <v>7340</v>
      </c>
      <c r="T53" s="86">
        <f t="shared" si="18"/>
        <v>0</v>
      </c>
      <c r="U53" s="86">
        <f t="shared" si="18"/>
        <v>10518.59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4000</v>
      </c>
      <c r="Z53" s="86">
        <f t="shared" si="18"/>
        <v>0</v>
      </c>
      <c r="AA53" s="86">
        <f t="shared" si="18"/>
        <v>11076</v>
      </c>
      <c r="AB53" s="86">
        <f t="shared" si="18"/>
        <v>85886</v>
      </c>
      <c r="AC53" s="86">
        <f t="shared" si="18"/>
        <v>0</v>
      </c>
      <c r="AD53" s="86">
        <f t="shared" si="18"/>
        <v>111078.76</v>
      </c>
      <c r="AE53" s="86">
        <f t="shared" si="18"/>
        <v>136448.33000000002</v>
      </c>
      <c r="AF53" s="86">
        <f t="shared" si="18"/>
        <v>0</v>
      </c>
      <c r="AG53" s="86">
        <f t="shared" si="18"/>
        <v>324109.95999999996</v>
      </c>
      <c r="AH53" s="86">
        <f t="shared" si="18"/>
        <v>100</v>
      </c>
      <c r="AI53" s="86">
        <f t="shared" si="18"/>
        <v>0</v>
      </c>
      <c r="AJ53" s="86">
        <f aca="true" t="shared" si="19" ref="AJ53:BT53">AJ20+AJ28+AJ35+AJ42+AJ46+AJ51</f>
        <v>8205.880000000001</v>
      </c>
      <c r="AK53" s="86">
        <f t="shared" si="19"/>
        <v>21735</v>
      </c>
      <c r="AL53" s="86">
        <f t="shared" si="19"/>
        <v>0</v>
      </c>
      <c r="AM53" s="86">
        <f t="shared" si="19"/>
        <v>29134.829999999998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900</v>
      </c>
      <c r="AR53" s="86">
        <f t="shared" si="19"/>
        <v>0</v>
      </c>
      <c r="AS53" s="86">
        <f t="shared" si="19"/>
        <v>1012.3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16530.440000000002</v>
      </c>
      <c r="BJ53" s="86">
        <f t="shared" si="19"/>
        <v>0</v>
      </c>
      <c r="BK53" s="86">
        <f t="shared" si="19"/>
        <v>2600</v>
      </c>
      <c r="BL53" s="86">
        <f t="shared" si="19"/>
        <v>54351</v>
      </c>
      <c r="BM53" s="86">
        <f t="shared" si="19"/>
        <v>0</v>
      </c>
      <c r="BN53" s="86">
        <f t="shared" si="19"/>
        <v>54351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266514</v>
      </c>
      <c r="BS53" s="86">
        <f t="shared" si="19"/>
        <v>0</v>
      </c>
      <c r="BT53" s="86">
        <f t="shared" si="19"/>
        <v>273959.19</v>
      </c>
      <c r="BU53" s="86">
        <f>BU8</f>
        <v>0</v>
      </c>
      <c r="BV53" s="102">
        <f>BV8+BV20+BV28+BV35+BV42+BV46+BV51</f>
        <v>1233625.6700000002</v>
      </c>
      <c r="BW53" s="87">
        <f>BW20+BW28+BW35+BW42+BW46+BW51</f>
        <v>0</v>
      </c>
      <c r="BX53" s="87">
        <f>BX20+BX28+BX35+BX42+BX46+BX51</f>
        <v>1558546.7999999998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102103</v>
      </c>
      <c r="E10" s="89">
        <v>0</v>
      </c>
      <c r="F10" s="90"/>
      <c r="G10" s="88"/>
      <c r="H10" s="89"/>
      <c r="I10" s="90"/>
      <c r="J10" s="97">
        <v>31475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133578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5913</v>
      </c>
      <c r="E11" s="89">
        <v>0</v>
      </c>
      <c r="F11" s="90"/>
      <c r="G11" s="88"/>
      <c r="H11" s="89"/>
      <c r="I11" s="90"/>
      <c r="J11" s="97">
        <v>2100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/>
      <c r="AE11" s="91">
        <v>35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8048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81666</v>
      </c>
      <c r="E12" s="89">
        <v>0</v>
      </c>
      <c r="F12" s="90"/>
      <c r="G12" s="88"/>
      <c r="H12" s="89"/>
      <c r="I12" s="90"/>
      <c r="J12" s="97">
        <v>100</v>
      </c>
      <c r="K12" s="89">
        <v>0</v>
      </c>
      <c r="L12" s="101"/>
      <c r="M12" s="91">
        <v>36360</v>
      </c>
      <c r="N12" s="89">
        <v>0</v>
      </c>
      <c r="O12" s="90"/>
      <c r="P12" s="91">
        <v>800</v>
      </c>
      <c r="Q12" s="89">
        <v>0</v>
      </c>
      <c r="R12" s="90"/>
      <c r="S12" s="91">
        <v>3900</v>
      </c>
      <c r="T12" s="89">
        <v>0</v>
      </c>
      <c r="U12" s="90"/>
      <c r="V12" s="91">
        <v>0</v>
      </c>
      <c r="W12" s="89">
        <v>0</v>
      </c>
      <c r="X12" s="90"/>
      <c r="Y12" s="91"/>
      <c r="Z12" s="89"/>
      <c r="AA12" s="90"/>
      <c r="AB12" s="91">
        <v>3336</v>
      </c>
      <c r="AC12" s="89">
        <v>0</v>
      </c>
      <c r="AD12" s="90"/>
      <c r="AE12" s="91">
        <v>41645</v>
      </c>
      <c r="AF12" s="89">
        <v>0</v>
      </c>
      <c r="AG12" s="90"/>
      <c r="AH12" s="91">
        <v>100</v>
      </c>
      <c r="AI12" s="89">
        <v>0</v>
      </c>
      <c r="AJ12" s="90"/>
      <c r="AK12" s="91">
        <v>1300</v>
      </c>
      <c r="AL12" s="89">
        <v>0</v>
      </c>
      <c r="AM12" s="90"/>
      <c r="AN12" s="91"/>
      <c r="AO12" s="89"/>
      <c r="AP12" s="90"/>
      <c r="AQ12" s="91">
        <v>1150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170357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3479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20730</v>
      </c>
      <c r="N13" s="89">
        <v>0</v>
      </c>
      <c r="O13" s="90"/>
      <c r="P13" s="91"/>
      <c r="Q13" s="89"/>
      <c r="R13" s="90"/>
      <c r="S13" s="91">
        <v>2940</v>
      </c>
      <c r="T13" s="89">
        <v>0</v>
      </c>
      <c r="U13" s="90"/>
      <c r="V13" s="91">
        <v>0</v>
      </c>
      <c r="W13" s="89">
        <v>0</v>
      </c>
      <c r="X13" s="90"/>
      <c r="Y13" s="91">
        <v>2000</v>
      </c>
      <c r="Z13" s="89">
        <v>0</v>
      </c>
      <c r="AA13" s="90"/>
      <c r="AB13" s="91">
        <v>82600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20415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132164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11180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11180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1450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1450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32768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16786.17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49554.17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227379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33675</v>
      </c>
      <c r="K20" s="78">
        <f t="shared" si="1"/>
        <v>0</v>
      </c>
      <c r="L20" s="77">
        <f t="shared" si="1"/>
        <v>0</v>
      </c>
      <c r="M20" s="98">
        <f t="shared" si="1"/>
        <v>57090</v>
      </c>
      <c r="N20" s="78">
        <f t="shared" si="1"/>
        <v>0</v>
      </c>
      <c r="O20" s="77">
        <f t="shared" si="1"/>
        <v>0</v>
      </c>
      <c r="P20" s="98">
        <f t="shared" si="1"/>
        <v>800</v>
      </c>
      <c r="Q20" s="78">
        <f t="shared" si="1"/>
        <v>0</v>
      </c>
      <c r="R20" s="77">
        <f t="shared" si="1"/>
        <v>0</v>
      </c>
      <c r="S20" s="98">
        <f t="shared" si="1"/>
        <v>6840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2000</v>
      </c>
      <c r="Z20" s="78">
        <f t="shared" si="1"/>
        <v>0</v>
      </c>
      <c r="AA20" s="77">
        <f t="shared" si="1"/>
        <v>0</v>
      </c>
      <c r="AB20" s="98">
        <f t="shared" si="1"/>
        <v>85936</v>
      </c>
      <c r="AC20" s="78">
        <f t="shared" si="1"/>
        <v>0</v>
      </c>
      <c r="AD20" s="77">
        <f t="shared" si="1"/>
        <v>0</v>
      </c>
      <c r="AE20" s="98">
        <f t="shared" si="1"/>
        <v>41680</v>
      </c>
      <c r="AF20" s="78">
        <f t="shared" si="1"/>
        <v>0</v>
      </c>
      <c r="AG20" s="77">
        <f t="shared" si="1"/>
        <v>0</v>
      </c>
      <c r="AH20" s="98">
        <f t="shared" si="1"/>
        <v>100</v>
      </c>
      <c r="AI20" s="78">
        <f t="shared" si="1"/>
        <v>0</v>
      </c>
      <c r="AJ20" s="77">
        <f t="shared" si="1"/>
        <v>0</v>
      </c>
      <c r="AK20" s="98">
        <f t="shared" si="1"/>
        <v>21715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1150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16786.17</v>
      </c>
      <c r="BJ20" s="78">
        <f t="shared" si="1"/>
        <v>0</v>
      </c>
      <c r="BK20" s="77">
        <f t="shared" si="1"/>
        <v>0</v>
      </c>
      <c r="BL20" s="98">
        <f t="shared" si="1"/>
        <v>11180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506331.17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25000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2000</v>
      </c>
      <c r="Z24" s="89">
        <v>0</v>
      </c>
      <c r="AA24" s="101"/>
      <c r="AB24" s="97">
        <v>10000</v>
      </c>
      <c r="AC24" s="89">
        <v>0</v>
      </c>
      <c r="AD24" s="101"/>
      <c r="AE24" s="97">
        <v>150000</v>
      </c>
      <c r="AF24" s="89">
        <v>0</v>
      </c>
      <c r="AG24" s="101"/>
      <c r="AH24" s="97">
        <v>0</v>
      </c>
      <c r="AI24" s="89">
        <v>0</v>
      </c>
      <c r="AJ24" s="101"/>
      <c r="AK24" s="97">
        <v>25000</v>
      </c>
      <c r="AL24" s="89">
        <v>0</v>
      </c>
      <c r="AM24" s="101"/>
      <c r="AN24" s="97">
        <v>0</v>
      </c>
      <c r="AO24" s="89">
        <v>0</v>
      </c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212000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>
        <v>0</v>
      </c>
      <c r="AF27" s="89">
        <v>0</v>
      </c>
      <c r="AG27" s="101"/>
      <c r="AH27" s="97">
        <v>0</v>
      </c>
      <c r="AI27" s="89">
        <v>0</v>
      </c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2000</v>
      </c>
      <c r="Z28" s="78">
        <f t="shared" si="3"/>
        <v>0</v>
      </c>
      <c r="AA28" s="77">
        <f t="shared" si="3"/>
        <v>0</v>
      </c>
      <c r="AB28" s="98">
        <f t="shared" si="3"/>
        <v>10000</v>
      </c>
      <c r="AC28" s="78">
        <f t="shared" si="3"/>
        <v>0</v>
      </c>
      <c r="AD28" s="77">
        <f t="shared" si="3"/>
        <v>0</v>
      </c>
      <c r="AE28" s="98">
        <f t="shared" si="3"/>
        <v>150000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25000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212000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19929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19929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19929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19929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192514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192514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74000</v>
      </c>
      <c r="BS50" s="89">
        <v>0</v>
      </c>
      <c r="BT50" s="101"/>
      <c r="BU50" s="76"/>
      <c r="BV50" s="85">
        <f t="shared" si="9"/>
        <v>74000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266514</v>
      </c>
      <c r="BS51" s="78">
        <f>BS49+BS50</f>
        <v>0</v>
      </c>
      <c r="BT51" s="77">
        <f>BT49+BT50</f>
        <v>0</v>
      </c>
      <c r="BU51" s="85"/>
      <c r="BV51" s="85">
        <f>BV49+BV50</f>
        <v>266514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252379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33675</v>
      </c>
      <c r="K53" s="86">
        <f t="shared" si="11"/>
        <v>0</v>
      </c>
      <c r="L53" s="86">
        <f t="shared" si="11"/>
        <v>0</v>
      </c>
      <c r="M53" s="86">
        <f t="shared" si="11"/>
        <v>57090</v>
      </c>
      <c r="N53" s="86">
        <f t="shared" si="11"/>
        <v>0</v>
      </c>
      <c r="O53" s="86">
        <f t="shared" si="11"/>
        <v>0</v>
      </c>
      <c r="P53" s="86">
        <f t="shared" si="11"/>
        <v>800</v>
      </c>
      <c r="Q53" s="86">
        <f t="shared" si="11"/>
        <v>0</v>
      </c>
      <c r="R53" s="86">
        <f t="shared" si="11"/>
        <v>0</v>
      </c>
      <c r="S53" s="86">
        <f t="shared" si="11"/>
        <v>6840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4000</v>
      </c>
      <c r="Z53" s="86">
        <f t="shared" si="11"/>
        <v>0</v>
      </c>
      <c r="AA53" s="86">
        <f t="shared" si="11"/>
        <v>0</v>
      </c>
      <c r="AB53" s="86">
        <f t="shared" si="11"/>
        <v>95936</v>
      </c>
      <c r="AC53" s="86">
        <f t="shared" si="11"/>
        <v>0</v>
      </c>
      <c r="AD53" s="86">
        <f t="shared" si="11"/>
        <v>0</v>
      </c>
      <c r="AE53" s="86">
        <f t="shared" si="11"/>
        <v>191680</v>
      </c>
      <c r="AF53" s="86">
        <f t="shared" si="11"/>
        <v>0</v>
      </c>
      <c r="AG53" s="86">
        <f t="shared" si="11"/>
        <v>0</v>
      </c>
      <c r="AH53" s="86">
        <f t="shared" si="11"/>
        <v>100</v>
      </c>
      <c r="AI53" s="86">
        <f t="shared" si="11"/>
        <v>0</v>
      </c>
      <c r="AJ53" s="86">
        <f t="shared" si="11"/>
        <v>0</v>
      </c>
      <c r="AK53" s="86">
        <f t="shared" si="11"/>
        <v>46715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1150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16786.17</v>
      </c>
      <c r="BJ53" s="86">
        <f t="shared" si="11"/>
        <v>0</v>
      </c>
      <c r="BK53" s="86">
        <f t="shared" si="11"/>
        <v>0</v>
      </c>
      <c r="BL53" s="86">
        <f t="shared" si="11"/>
        <v>31109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266514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1004774.1699999999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102103</v>
      </c>
      <c r="E10" s="89">
        <v>0</v>
      </c>
      <c r="F10" s="90"/>
      <c r="G10" s="88"/>
      <c r="H10" s="89"/>
      <c r="I10" s="90"/>
      <c r="J10" s="97">
        <v>31475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133578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5913</v>
      </c>
      <c r="E11" s="89">
        <v>0</v>
      </c>
      <c r="F11" s="90"/>
      <c r="G11" s="88"/>
      <c r="H11" s="89"/>
      <c r="I11" s="90"/>
      <c r="J11" s="97">
        <v>2100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/>
      <c r="AE11" s="91">
        <v>35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8048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81777.1</v>
      </c>
      <c r="E12" s="89">
        <v>0</v>
      </c>
      <c r="F12" s="90"/>
      <c r="G12" s="88"/>
      <c r="H12" s="89"/>
      <c r="I12" s="90"/>
      <c r="J12" s="97">
        <v>100</v>
      </c>
      <c r="K12" s="89">
        <v>0</v>
      </c>
      <c r="L12" s="101"/>
      <c r="M12" s="91">
        <v>36360</v>
      </c>
      <c r="N12" s="89">
        <v>0</v>
      </c>
      <c r="O12" s="90"/>
      <c r="P12" s="91">
        <v>800</v>
      </c>
      <c r="Q12" s="89">
        <v>0</v>
      </c>
      <c r="R12" s="90"/>
      <c r="S12" s="91">
        <v>3900</v>
      </c>
      <c r="T12" s="89">
        <v>0</v>
      </c>
      <c r="U12" s="90"/>
      <c r="V12" s="91">
        <v>0</v>
      </c>
      <c r="W12" s="89">
        <v>0</v>
      </c>
      <c r="X12" s="90"/>
      <c r="Y12" s="91"/>
      <c r="Z12" s="89"/>
      <c r="AA12" s="90"/>
      <c r="AB12" s="91">
        <v>3336</v>
      </c>
      <c r="AC12" s="89">
        <v>0</v>
      </c>
      <c r="AD12" s="90"/>
      <c r="AE12" s="91">
        <v>41645</v>
      </c>
      <c r="AF12" s="89">
        <v>0</v>
      </c>
      <c r="AG12" s="90"/>
      <c r="AH12" s="91">
        <v>100</v>
      </c>
      <c r="AI12" s="89">
        <v>0</v>
      </c>
      <c r="AJ12" s="90"/>
      <c r="AK12" s="91">
        <v>1300</v>
      </c>
      <c r="AL12" s="89">
        <v>0</v>
      </c>
      <c r="AM12" s="90"/>
      <c r="AN12" s="91"/>
      <c r="AO12" s="89"/>
      <c r="AP12" s="90"/>
      <c r="AQ12" s="91">
        <v>1150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170468.1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3479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21730</v>
      </c>
      <c r="N13" s="89">
        <v>0</v>
      </c>
      <c r="O13" s="90"/>
      <c r="P13" s="91"/>
      <c r="Q13" s="89"/>
      <c r="R13" s="90"/>
      <c r="S13" s="91">
        <v>2940</v>
      </c>
      <c r="T13" s="89">
        <v>0</v>
      </c>
      <c r="U13" s="90"/>
      <c r="V13" s="91">
        <v>0</v>
      </c>
      <c r="W13" s="89">
        <v>0</v>
      </c>
      <c r="X13" s="90"/>
      <c r="Y13" s="91">
        <v>2000</v>
      </c>
      <c r="Z13" s="89">
        <v>0</v>
      </c>
      <c r="AA13" s="90"/>
      <c r="AB13" s="91">
        <v>82600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20415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133164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10469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10469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1450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1450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32768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17041.9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49809.9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227490.1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33675</v>
      </c>
      <c r="K20" s="78">
        <f t="shared" si="1"/>
        <v>0</v>
      </c>
      <c r="L20" s="77">
        <f t="shared" si="1"/>
        <v>0</v>
      </c>
      <c r="M20" s="98">
        <f t="shared" si="1"/>
        <v>58090</v>
      </c>
      <c r="N20" s="78">
        <f t="shared" si="1"/>
        <v>0</v>
      </c>
      <c r="O20" s="77">
        <f t="shared" si="1"/>
        <v>0</v>
      </c>
      <c r="P20" s="98">
        <f t="shared" si="1"/>
        <v>800</v>
      </c>
      <c r="Q20" s="78">
        <f t="shared" si="1"/>
        <v>0</v>
      </c>
      <c r="R20" s="77">
        <f t="shared" si="1"/>
        <v>0</v>
      </c>
      <c r="S20" s="98">
        <f t="shared" si="1"/>
        <v>6840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2000</v>
      </c>
      <c r="Z20" s="78">
        <f t="shared" si="1"/>
        <v>0</v>
      </c>
      <c r="AA20" s="77">
        <f t="shared" si="1"/>
        <v>0</v>
      </c>
      <c r="AB20" s="98">
        <f t="shared" si="1"/>
        <v>85936</v>
      </c>
      <c r="AC20" s="78">
        <f t="shared" si="1"/>
        <v>0</v>
      </c>
      <c r="AD20" s="77">
        <f t="shared" si="1"/>
        <v>0</v>
      </c>
      <c r="AE20" s="98">
        <f t="shared" si="1"/>
        <v>41680</v>
      </c>
      <c r="AF20" s="78">
        <f t="shared" si="1"/>
        <v>0</v>
      </c>
      <c r="AG20" s="77">
        <f t="shared" si="1"/>
        <v>0</v>
      </c>
      <c r="AH20" s="98">
        <f t="shared" si="1"/>
        <v>100</v>
      </c>
      <c r="AI20" s="78">
        <f t="shared" si="1"/>
        <v>0</v>
      </c>
      <c r="AJ20" s="77">
        <f t="shared" si="1"/>
        <v>0</v>
      </c>
      <c r="AK20" s="98">
        <f t="shared" si="1"/>
        <v>21715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1150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17041.9</v>
      </c>
      <c r="BJ20" s="78">
        <f t="shared" si="1"/>
        <v>0</v>
      </c>
      <c r="BK20" s="77">
        <f t="shared" si="1"/>
        <v>0</v>
      </c>
      <c r="BL20" s="98">
        <f t="shared" si="1"/>
        <v>10469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506987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95000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25000</v>
      </c>
      <c r="W24" s="89">
        <v>0</v>
      </c>
      <c r="X24" s="101"/>
      <c r="Y24" s="97">
        <v>2000</v>
      </c>
      <c r="Z24" s="89">
        <v>0</v>
      </c>
      <c r="AA24" s="101"/>
      <c r="AB24" s="97">
        <v>0</v>
      </c>
      <c r="AC24" s="89">
        <v>0</v>
      </c>
      <c r="AD24" s="101"/>
      <c r="AE24" s="97">
        <v>80000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>
        <v>0</v>
      </c>
      <c r="AO24" s="89">
        <v>0</v>
      </c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202000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>
        <v>0</v>
      </c>
      <c r="AF27" s="89">
        <v>0</v>
      </c>
      <c r="AG27" s="101"/>
      <c r="AH27" s="97">
        <v>55000</v>
      </c>
      <c r="AI27" s="89">
        <v>0</v>
      </c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55000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95000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25000</v>
      </c>
      <c r="W28" s="78">
        <f t="shared" si="3"/>
        <v>0</v>
      </c>
      <c r="X28" s="77">
        <f t="shared" si="3"/>
        <v>0</v>
      </c>
      <c r="Y28" s="98">
        <f t="shared" si="3"/>
        <v>2000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80000</v>
      </c>
      <c r="AF28" s="78">
        <f t="shared" si="3"/>
        <v>0</v>
      </c>
      <c r="AG28" s="77">
        <f t="shared" si="3"/>
        <v>0</v>
      </c>
      <c r="AH28" s="98">
        <f t="shared" si="3"/>
        <v>55000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257000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17351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17351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17351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17351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192514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192514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74000</v>
      </c>
      <c r="BS50" s="89">
        <v>0</v>
      </c>
      <c r="BT50" s="101"/>
      <c r="BU50" s="76"/>
      <c r="BV50" s="85">
        <f t="shared" si="9"/>
        <v>74000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266514</v>
      </c>
      <c r="BS51" s="78">
        <f>BS49+BS50</f>
        <v>0</v>
      </c>
      <c r="BT51" s="77">
        <f>BT49+BT50</f>
        <v>0</v>
      </c>
      <c r="BU51" s="85"/>
      <c r="BV51" s="85">
        <f>BV49+BV50</f>
        <v>266514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322490.1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33675</v>
      </c>
      <c r="K53" s="86">
        <f t="shared" si="11"/>
        <v>0</v>
      </c>
      <c r="L53" s="86">
        <f t="shared" si="11"/>
        <v>0</v>
      </c>
      <c r="M53" s="86">
        <f t="shared" si="11"/>
        <v>58090</v>
      </c>
      <c r="N53" s="86">
        <f t="shared" si="11"/>
        <v>0</v>
      </c>
      <c r="O53" s="86">
        <f t="shared" si="11"/>
        <v>0</v>
      </c>
      <c r="P53" s="86">
        <f t="shared" si="11"/>
        <v>800</v>
      </c>
      <c r="Q53" s="86">
        <f t="shared" si="11"/>
        <v>0</v>
      </c>
      <c r="R53" s="86">
        <f t="shared" si="11"/>
        <v>0</v>
      </c>
      <c r="S53" s="86">
        <f t="shared" si="11"/>
        <v>6840</v>
      </c>
      <c r="T53" s="86">
        <f t="shared" si="11"/>
        <v>0</v>
      </c>
      <c r="U53" s="86">
        <f t="shared" si="11"/>
        <v>0</v>
      </c>
      <c r="V53" s="86">
        <f t="shared" si="11"/>
        <v>25000</v>
      </c>
      <c r="W53" s="86">
        <f t="shared" si="11"/>
        <v>0</v>
      </c>
      <c r="X53" s="86">
        <f t="shared" si="11"/>
        <v>0</v>
      </c>
      <c r="Y53" s="86">
        <f t="shared" si="11"/>
        <v>4000</v>
      </c>
      <c r="Z53" s="86">
        <f t="shared" si="11"/>
        <v>0</v>
      </c>
      <c r="AA53" s="86">
        <f t="shared" si="11"/>
        <v>0</v>
      </c>
      <c r="AB53" s="86">
        <f t="shared" si="11"/>
        <v>85936</v>
      </c>
      <c r="AC53" s="86">
        <f t="shared" si="11"/>
        <v>0</v>
      </c>
      <c r="AD53" s="86">
        <f t="shared" si="11"/>
        <v>0</v>
      </c>
      <c r="AE53" s="86">
        <f t="shared" si="11"/>
        <v>121680</v>
      </c>
      <c r="AF53" s="86">
        <f t="shared" si="11"/>
        <v>0</v>
      </c>
      <c r="AG53" s="86">
        <f t="shared" si="11"/>
        <v>0</v>
      </c>
      <c r="AH53" s="86">
        <f t="shared" si="11"/>
        <v>55100</v>
      </c>
      <c r="AI53" s="86">
        <f t="shared" si="11"/>
        <v>0</v>
      </c>
      <c r="AJ53" s="86">
        <f t="shared" si="11"/>
        <v>0</v>
      </c>
      <c r="AK53" s="86">
        <f t="shared" si="11"/>
        <v>21715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1150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17041.9</v>
      </c>
      <c r="BJ53" s="86">
        <f t="shared" si="11"/>
        <v>0</v>
      </c>
      <c r="BK53" s="86">
        <f t="shared" si="11"/>
        <v>0</v>
      </c>
      <c r="BL53" s="86">
        <f t="shared" si="11"/>
        <v>27820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266514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1047852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2022-05-24T08:11:03Z</dcterms:modified>
  <cp:category/>
  <cp:version/>
  <cp:contentType/>
  <cp:contentStatus/>
</cp:coreProperties>
</file>