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1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1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'Entrate_Rendiconto_2021'!$B$1:$E$59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'Spese_Rendiconto_2021'!$B$1:$BX$54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'Spese_Rendiconto_2021'!$B:$C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<sst xmlns="http://schemas.openxmlformats.org/spreadsheetml/2006/main" count="870" uniqueCount="149">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</sst>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15700.65</v>
      </c>
      <c r="E5" s="38"/>
    </row>
    <row r="6" spans="2:5" ht="15">
      <c r="B6" s="8"/>
      <c r="C6" s="5" t="s">
        <v>5</v>
      </c>
      <c r="D6" s="39">
        <v>28000</v>
      </c>
      <c r="E6" s="40"/>
    </row>
    <row r="7" spans="2:5" ht="15">
      <c r="B7" s="8"/>
      <c r="C7" s="5" t="s">
        <v>6</v>
      </c>
      <c r="D7" s="39">
        <v>87392.43</v>
      </c>
      <c r="E7" s="40"/>
    </row>
    <row r="8" spans="2:5" ht="15.75" thickBot="1">
      <c r="B8" s="9"/>
      <c r="C8" s="6" t="s">
        <v>7</v>
      </c>
      <c r="D8" s="41"/>
      <c r="E8" s="42">
        <v>329749.69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345076.75999999995</v>
      </c>
      <c r="E10" s="45">
        <v>346058.13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70072.98</v>
      </c>
      <c r="E14" s="45">
        <v>46636.99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415149.73999999993</v>
      </c>
      <c r="E16" s="51">
        <f>E10+E11+E12+E13+E14+E15</f>
        <v>392695.12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105649.58</v>
      </c>
      <c r="E18" s="45">
        <v>96671.2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105649.58</v>
      </c>
      <c r="E23" s="51">
        <f>E18+E19+E20+E21+E22</f>
        <v>96671.2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56688.439999999995</v>
      </c>
      <c r="E25" s="45">
        <v>57007.4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0.14</v>
      </c>
      <c r="E27" s="45">
        <v>0.14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45691.869999999995</v>
      </c>
      <c r="E29" s="50">
        <v>29544.829999999998</v>
      </c>
    </row>
    <row r="30" spans="2:5" ht="15.75" thickBot="1">
      <c r="B30" s="16">
        <v>30000</v>
      </c>
      <c r="C30" s="15" t="s">
        <v>32</v>
      </c>
      <c r="D30" s="48">
        <f>D25+D26+D27+D28+D29</f>
        <v>102380.44999999998</v>
      </c>
      <c r="E30" s="51">
        <f>E25+E26+E27+E28+E29</f>
        <v>86552.37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7362.73</v>
      </c>
      <c r="E33" s="59">
        <v>7362.73</v>
      </c>
    </row>
    <row r="34" spans="2:5" ht="15">
      <c r="B34" s="13">
        <v>40300</v>
      </c>
      <c r="C34" s="54" t="s">
        <v>37</v>
      </c>
      <c r="D34" s="61">
        <v>267518.54000000004</v>
      </c>
      <c r="E34" s="45">
        <v>49929.68</v>
      </c>
    </row>
    <row r="35" spans="2:5" ht="15">
      <c r="B35" s="13">
        <v>40400</v>
      </c>
      <c r="C35" s="54" t="s">
        <v>38</v>
      </c>
      <c r="D35" s="39">
        <v>6000</v>
      </c>
      <c r="E35" s="45">
        <v>6000</v>
      </c>
    </row>
    <row r="36" spans="2:5" ht="15">
      <c r="B36" s="13">
        <v>40500</v>
      </c>
      <c r="C36" s="54" t="s">
        <v>39</v>
      </c>
      <c r="D36" s="49">
        <v>20073.67</v>
      </c>
      <c r="E36" s="50">
        <v>11794.55</v>
      </c>
    </row>
    <row r="37" spans="2:5" ht="15.75" thickBot="1">
      <c r="B37" s="16">
        <v>40000</v>
      </c>
      <c r="C37" s="15" t="s">
        <v>40</v>
      </c>
      <c r="D37" s="48">
        <f>D32+D33+D34+D35+D36</f>
        <v>300954.94</v>
      </c>
      <c r="E37" s="51">
        <f>E32+E33+E34+E35+E36</f>
        <v>75086.96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>
        <v>85000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85000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98489.20999999998</v>
      </c>
      <c r="E54" s="45">
        <v>98001.21</v>
      </c>
    </row>
    <row r="55" spans="2:5" ht="15">
      <c r="B55" s="13">
        <v>90200</v>
      </c>
      <c r="C55" s="54" t="s">
        <v>62</v>
      </c>
      <c r="D55" s="61">
        <v>0</v>
      </c>
      <c r="E55" s="62">
        <v>0</v>
      </c>
    </row>
    <row r="56" spans="2:5" ht="15.75" thickBot="1">
      <c r="B56" s="16">
        <v>90000</v>
      </c>
      <c r="C56" s="15" t="s">
        <v>63</v>
      </c>
      <c r="D56" s="48">
        <f>D54+D55</f>
        <v>98489.20999999998</v>
      </c>
      <c r="E56" s="51">
        <f>E54+E55</f>
        <v>98001.21</v>
      </c>
    </row>
    <row r="57" spans="2:5" ht="16.5" thickBot="1" thickTop="1">
      <c r="B57" s="109" t="s">
        <v>64</v>
      </c>
      <c r="C57" s="110"/>
      <c r="D57" s="52">
        <f>D16+D23+D30+D37+D43+D49+D52+D56</f>
        <v>1022623.9199999999</v>
      </c>
      <c r="E57" s="55">
        <f>E16+E23+E30+E37+E43+E49+E52+E56</f>
        <v>834006.8599999999</v>
      </c>
    </row>
    <row r="58" spans="2:5" ht="16.5" thickBot="1" thickTop="1">
      <c r="B58" s="109" t="s">
        <v>65</v>
      </c>
      <c r="C58" s="110"/>
      <c r="D58" s="52">
        <f>D57+D5+D6+D7+D8</f>
        <v>1153716.9999999998</v>
      </c>
      <c r="E58" s="55">
        <f>E57+E5+E6+E7+E8</f>
        <v>1163756.5499999998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IF((Spese_Rendiconto_2021!BV53+Spese_Rendiconto_2021!BW53-Entrate_Rendiconto_2021!D58)&gt;0,Spese_Rendiconto_2021!BV53+Spese_Rendiconto_2021!BW53-Entrate_Rendiconto_2021!D58,0)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100041.01000000001</v>
      </c>
      <c r="E10" s="89">
        <v>16411.32</v>
      </c>
      <c r="F10" s="90">
        <v>100034.67</v>
      </c>
      <c r="G10" s="88"/>
      <c r="H10" s="89"/>
      <c r="I10" s="90"/>
      <c r="J10" s="97">
        <v>30970.030000000002</v>
      </c>
      <c r="K10" s="89">
        <v>0</v>
      </c>
      <c r="L10" s="101">
        <v>31015.72000000001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131011.04000000001</v>
      </c>
      <c r="BW10" s="77">
        <f aca="true" t="shared" si="1" ref="BW10:BW19">E10+H10+K10+N10+Q10+T10+W10+Z10+AC10+AF10+AI10+AL10+AO10+AR10+AU10+AX10+BA10+BD10+BG10+BJ10+BM10+BP10+BS10</f>
        <v>16411.32</v>
      </c>
      <c r="BX10" s="79">
        <f aca="true" t="shared" si="2" ref="BX10:BX19">F10+I10+L10+O10+R10+U10+X10+AA10+AD10+AG10+AJ10+AM10+AP10+AS10+AV10+AY10+BB10+BE10+BH10+BK10+BN10+BQ10+BT10</f>
        <v>131050.39000000001</v>
      </c>
    </row>
    <row r="11" spans="2:76" ht="15">
      <c r="B11" s="13">
        <v>102</v>
      </c>
      <c r="C11" s="25" t="s">
        <v>92</v>
      </c>
      <c r="D11" s="88">
        <v>5679.170000000001</v>
      </c>
      <c r="E11" s="89">
        <v>650</v>
      </c>
      <c r="F11" s="90">
        <v>5604.65</v>
      </c>
      <c r="G11" s="88"/>
      <c r="H11" s="89"/>
      <c r="I11" s="90"/>
      <c r="J11" s="97">
        <v>2094.74</v>
      </c>
      <c r="K11" s="89">
        <v>0</v>
      </c>
      <c r="L11" s="101">
        <v>2094.7400000000002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>
        <v>0</v>
      </c>
      <c r="AE11" s="91">
        <v>33.45</v>
      </c>
      <c r="AF11" s="89">
        <v>0</v>
      </c>
      <c r="AG11" s="90">
        <v>33.45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7807.360000000001</v>
      </c>
      <c r="BW11" s="77">
        <f t="shared" si="1"/>
        <v>650</v>
      </c>
      <c r="BX11" s="79">
        <f t="shared" si="2"/>
        <v>7732.839999999999</v>
      </c>
    </row>
    <row r="12" spans="2:76" ht="15">
      <c r="B12" s="13">
        <v>103</v>
      </c>
      <c r="C12" s="25" t="s">
        <v>93</v>
      </c>
      <c r="D12" s="88">
        <v>81380.13</v>
      </c>
      <c r="E12" s="89">
        <v>2030.08</v>
      </c>
      <c r="F12" s="90">
        <v>74318.95999999999</v>
      </c>
      <c r="G12" s="88"/>
      <c r="H12" s="89"/>
      <c r="I12" s="90"/>
      <c r="J12" s="97">
        <v>180.7</v>
      </c>
      <c r="K12" s="89">
        <v>0</v>
      </c>
      <c r="L12" s="101">
        <v>933.43</v>
      </c>
      <c r="M12" s="91">
        <v>28896.839999999997</v>
      </c>
      <c r="N12" s="89">
        <v>0</v>
      </c>
      <c r="O12" s="90">
        <v>31742.030000000002</v>
      </c>
      <c r="P12" s="91">
        <v>800</v>
      </c>
      <c r="Q12" s="89">
        <v>0</v>
      </c>
      <c r="R12" s="90">
        <v>800</v>
      </c>
      <c r="S12" s="91">
        <v>2725.1</v>
      </c>
      <c r="T12" s="89">
        <v>0</v>
      </c>
      <c r="U12" s="90">
        <v>2096.92</v>
      </c>
      <c r="V12" s="91">
        <v>0</v>
      </c>
      <c r="W12" s="89">
        <v>0</v>
      </c>
      <c r="X12" s="90">
        <v>0</v>
      </c>
      <c r="Y12" s="91"/>
      <c r="Z12" s="89"/>
      <c r="AA12" s="90"/>
      <c r="AB12" s="91">
        <v>2482.48</v>
      </c>
      <c r="AC12" s="89">
        <v>0</v>
      </c>
      <c r="AD12" s="90">
        <v>4495.4800000000005</v>
      </c>
      <c r="AE12" s="91">
        <v>50969.44</v>
      </c>
      <c r="AF12" s="89">
        <v>0</v>
      </c>
      <c r="AG12" s="90">
        <v>50487.37000000001</v>
      </c>
      <c r="AH12" s="91">
        <v>563.39</v>
      </c>
      <c r="AI12" s="89">
        <v>0</v>
      </c>
      <c r="AJ12" s="90">
        <v>124.19</v>
      </c>
      <c r="AK12" s="91">
        <v>1955.38</v>
      </c>
      <c r="AL12" s="89">
        <v>0</v>
      </c>
      <c r="AM12" s="90">
        <v>3428.13</v>
      </c>
      <c r="AN12" s="91"/>
      <c r="AO12" s="89"/>
      <c r="AP12" s="90"/>
      <c r="AQ12" s="91">
        <v>610.9300000000001</v>
      </c>
      <c r="AR12" s="89">
        <v>0</v>
      </c>
      <c r="AS12" s="90">
        <v>619.02</v>
      </c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170564.39</v>
      </c>
      <c r="BW12" s="77">
        <f t="shared" si="1"/>
        <v>2030.08</v>
      </c>
      <c r="BX12" s="79">
        <f t="shared" si="2"/>
        <v>169045.53</v>
      </c>
    </row>
    <row r="13" spans="2:76" ht="15">
      <c r="B13" s="13">
        <v>104</v>
      </c>
      <c r="C13" s="25" t="s">
        <v>19</v>
      </c>
      <c r="D13" s="88">
        <v>2912.08</v>
      </c>
      <c r="E13" s="89">
        <v>0</v>
      </c>
      <c r="F13" s="90">
        <v>4399.280000000001</v>
      </c>
      <c r="G13" s="88"/>
      <c r="H13" s="89"/>
      <c r="I13" s="90"/>
      <c r="J13" s="97"/>
      <c r="K13" s="89"/>
      <c r="L13" s="101"/>
      <c r="M13" s="91">
        <v>25641.14</v>
      </c>
      <c r="N13" s="89">
        <v>0</v>
      </c>
      <c r="O13" s="90">
        <v>17779.61</v>
      </c>
      <c r="P13" s="91"/>
      <c r="Q13" s="89"/>
      <c r="R13" s="90"/>
      <c r="S13" s="91">
        <v>3309.3599999999997</v>
      </c>
      <c r="T13" s="89">
        <v>0</v>
      </c>
      <c r="U13" s="90">
        <v>3440</v>
      </c>
      <c r="V13" s="91">
        <v>0</v>
      </c>
      <c r="W13" s="89">
        <v>0</v>
      </c>
      <c r="X13" s="90">
        <v>0</v>
      </c>
      <c r="Y13" s="91">
        <v>1828.46</v>
      </c>
      <c r="Z13" s="89">
        <v>0</v>
      </c>
      <c r="AA13" s="90">
        <v>1828.46</v>
      </c>
      <c r="AB13" s="91">
        <v>83323.04000000001</v>
      </c>
      <c r="AC13" s="89">
        <v>0</v>
      </c>
      <c r="AD13" s="90">
        <v>83833.37000000001</v>
      </c>
      <c r="AE13" s="91"/>
      <c r="AF13" s="89"/>
      <c r="AG13" s="90"/>
      <c r="AH13" s="91"/>
      <c r="AI13" s="89"/>
      <c r="AJ13" s="90"/>
      <c r="AK13" s="91">
        <v>22184.589999999997</v>
      </c>
      <c r="AL13" s="89">
        <v>0</v>
      </c>
      <c r="AM13" s="90">
        <v>24994.59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139198.67</v>
      </c>
      <c r="BW13" s="77">
        <f t="shared" si="1"/>
        <v>0</v>
      </c>
      <c r="BX13" s="79">
        <f t="shared" si="2"/>
        <v>136275.31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13795.230000000003</v>
      </c>
      <c r="BM16" s="89">
        <v>0</v>
      </c>
      <c r="BN16" s="90">
        <v>13801.470000000003</v>
      </c>
      <c r="BO16" s="91"/>
      <c r="BP16" s="89"/>
      <c r="BQ16" s="90"/>
      <c r="BR16" s="97"/>
      <c r="BS16" s="89"/>
      <c r="BT16" s="101"/>
      <c r="BU16" s="76"/>
      <c r="BV16" s="85">
        <f t="shared" si="0"/>
        <v>13795.230000000003</v>
      </c>
      <c r="BW16" s="77">
        <f t="shared" si="1"/>
        <v>0</v>
      </c>
      <c r="BX16" s="79">
        <f t="shared" si="2"/>
        <v>13801.470000000003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3600.65</v>
      </c>
      <c r="E18" s="89">
        <v>0</v>
      </c>
      <c r="F18" s="90">
        <v>15847.44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3600.65</v>
      </c>
      <c r="BW18" s="77">
        <f t="shared" si="1"/>
        <v>0</v>
      </c>
      <c r="BX18" s="79">
        <f t="shared" si="2"/>
        <v>15847.44</v>
      </c>
    </row>
    <row r="19" spans="2:76" ht="15">
      <c r="B19" s="13">
        <v>110</v>
      </c>
      <c r="C19" s="25" t="s">
        <v>98</v>
      </c>
      <c r="D19" s="88">
        <v>34874.54</v>
      </c>
      <c r="E19" s="89">
        <v>0</v>
      </c>
      <c r="F19" s="90">
        <v>32923.19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34874.54</v>
      </c>
      <c r="BW19" s="77">
        <f t="shared" si="1"/>
        <v>0</v>
      </c>
      <c r="BX19" s="79">
        <f t="shared" si="2"/>
        <v>32923.19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228487.58</v>
      </c>
      <c r="E20" s="78">
        <f t="shared" si="3"/>
        <v>19091.4</v>
      </c>
      <c r="F20" s="79">
        <f t="shared" si="3"/>
        <v>233128.18999999997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33245.47</v>
      </c>
      <c r="K20" s="78">
        <f t="shared" si="3"/>
        <v>0</v>
      </c>
      <c r="L20" s="77">
        <f t="shared" si="3"/>
        <v>34043.89000000001</v>
      </c>
      <c r="M20" s="98">
        <f t="shared" si="3"/>
        <v>54537.979999999996</v>
      </c>
      <c r="N20" s="78">
        <f t="shared" si="3"/>
        <v>0</v>
      </c>
      <c r="O20" s="77">
        <f t="shared" si="3"/>
        <v>49521.64</v>
      </c>
      <c r="P20" s="98">
        <f t="shared" si="3"/>
        <v>800</v>
      </c>
      <c r="Q20" s="78">
        <f t="shared" si="3"/>
        <v>0</v>
      </c>
      <c r="R20" s="77">
        <f t="shared" si="3"/>
        <v>800</v>
      </c>
      <c r="S20" s="98">
        <f t="shared" si="3"/>
        <v>6034.459999999999</v>
      </c>
      <c r="T20" s="78">
        <f t="shared" si="3"/>
        <v>0</v>
      </c>
      <c r="U20" s="77">
        <f t="shared" si="3"/>
        <v>5536.92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1828.46</v>
      </c>
      <c r="Z20" s="78">
        <f t="shared" si="3"/>
        <v>0</v>
      </c>
      <c r="AA20" s="77">
        <f t="shared" si="3"/>
        <v>1828.46</v>
      </c>
      <c r="AB20" s="98">
        <f t="shared" si="3"/>
        <v>85805.52</v>
      </c>
      <c r="AC20" s="78">
        <f t="shared" si="3"/>
        <v>0</v>
      </c>
      <c r="AD20" s="77">
        <f t="shared" si="3"/>
        <v>88328.85</v>
      </c>
      <c r="AE20" s="98">
        <f t="shared" si="3"/>
        <v>51002.89</v>
      </c>
      <c r="AF20" s="78">
        <f t="shared" si="3"/>
        <v>0</v>
      </c>
      <c r="AG20" s="77">
        <f t="shared" si="3"/>
        <v>50520.82000000001</v>
      </c>
      <c r="AH20" s="98">
        <f t="shared" si="3"/>
        <v>563.39</v>
      </c>
      <c r="AI20" s="78">
        <f t="shared" si="3"/>
        <v>0</v>
      </c>
      <c r="AJ20" s="77">
        <f t="shared" si="3"/>
        <v>124.19</v>
      </c>
      <c r="AK20" s="98">
        <f t="shared" si="3"/>
        <v>24139.969999999998</v>
      </c>
      <c r="AL20" s="78">
        <f t="shared" si="3"/>
        <v>0</v>
      </c>
      <c r="AM20" s="77">
        <f t="shared" si="3"/>
        <v>28422.72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610.9300000000001</v>
      </c>
      <c r="AR20" s="78">
        <f t="shared" si="3"/>
        <v>0</v>
      </c>
      <c r="AS20" s="77">
        <f t="shared" si="3"/>
        <v>619.02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13795.230000000003</v>
      </c>
      <c r="BM20" s="78">
        <f t="shared" si="3"/>
        <v>0</v>
      </c>
      <c r="BN20" s="77">
        <f t="shared" si="3"/>
        <v>13801.470000000003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500851.88000000006</v>
      </c>
      <c r="BW20" s="77">
        <f>BW10+BW11+BW12+BW13+BW14+BW15+BW16+BW17+BW18+BW19</f>
        <v>19091.4</v>
      </c>
      <c r="BX20" s="95">
        <f>BX10+BX11+BX12+BX13+BX14+BX15+BX16+BX17+BX18+BX19</f>
        <v>506676.17000000004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79003.45999999999</v>
      </c>
      <c r="E24" s="89">
        <v>0</v>
      </c>
      <c r="F24" s="90">
        <v>67858.23000000001</v>
      </c>
      <c r="G24" s="88"/>
      <c r="H24" s="89"/>
      <c r="I24" s="90"/>
      <c r="J24" s="97"/>
      <c r="K24" s="89"/>
      <c r="L24" s="101"/>
      <c r="M24" s="97">
        <v>5336.35</v>
      </c>
      <c r="N24" s="89">
        <v>0</v>
      </c>
      <c r="O24" s="101">
        <v>1955.88</v>
      </c>
      <c r="P24" s="97">
        <v>7497.469999999999</v>
      </c>
      <c r="Q24" s="89">
        <v>0</v>
      </c>
      <c r="R24" s="101">
        <v>5948.61</v>
      </c>
      <c r="S24" s="97">
        <v>0</v>
      </c>
      <c r="T24" s="89">
        <v>0</v>
      </c>
      <c r="U24" s="101">
        <v>0</v>
      </c>
      <c r="V24" s="97">
        <v>2196</v>
      </c>
      <c r="W24" s="89">
        <v>0</v>
      </c>
      <c r="X24" s="101">
        <v>2196</v>
      </c>
      <c r="Y24" s="97">
        <v>0</v>
      </c>
      <c r="Z24" s="89">
        <v>0</v>
      </c>
      <c r="AA24" s="101">
        <v>0</v>
      </c>
      <c r="AB24" s="97">
        <v>0</v>
      </c>
      <c r="AC24" s="89">
        <v>0</v>
      </c>
      <c r="AD24" s="101">
        <v>0</v>
      </c>
      <c r="AE24" s="97">
        <v>249065.68999999997</v>
      </c>
      <c r="AF24" s="89">
        <v>0</v>
      </c>
      <c r="AG24" s="101">
        <v>88665.64</v>
      </c>
      <c r="AH24" s="97">
        <v>0</v>
      </c>
      <c r="AI24" s="89">
        <v>0</v>
      </c>
      <c r="AJ24" s="101">
        <v>0</v>
      </c>
      <c r="AK24" s="97">
        <v>2806</v>
      </c>
      <c r="AL24" s="89">
        <v>0</v>
      </c>
      <c r="AM24" s="101">
        <v>2806</v>
      </c>
      <c r="AN24" s="97">
        <v>0</v>
      </c>
      <c r="AO24" s="89">
        <v>0</v>
      </c>
      <c r="AP24" s="101">
        <v>0</v>
      </c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345904.97</v>
      </c>
      <c r="BW24" s="77">
        <f t="shared" si="4"/>
        <v>0</v>
      </c>
      <c r="BX24" s="79">
        <f t="shared" si="4"/>
        <v>169430.36000000002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2160.1</v>
      </c>
      <c r="Z25" s="89">
        <v>0</v>
      </c>
      <c r="AA25" s="101">
        <v>2160.1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2160.1</v>
      </c>
      <c r="BW25" s="77">
        <f t="shared" si="4"/>
        <v>0</v>
      </c>
      <c r="BX25" s="79">
        <f t="shared" si="4"/>
        <v>2160.1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>
        <v>23189.32</v>
      </c>
      <c r="N27" s="89">
        <v>0</v>
      </c>
      <c r="O27" s="101">
        <v>23189.32</v>
      </c>
      <c r="P27" s="97"/>
      <c r="Q27" s="89"/>
      <c r="R27" s="101"/>
      <c r="S27" s="97">
        <v>0</v>
      </c>
      <c r="T27" s="89">
        <v>0</v>
      </c>
      <c r="U27" s="101">
        <v>0</v>
      </c>
      <c r="V27" s="97"/>
      <c r="W27" s="89"/>
      <c r="X27" s="101"/>
      <c r="Y27" s="97"/>
      <c r="Z27" s="89"/>
      <c r="AA27" s="101"/>
      <c r="AB27" s="97">
        <v>9000</v>
      </c>
      <c r="AC27" s="89">
        <v>0</v>
      </c>
      <c r="AD27" s="101">
        <v>3037.8</v>
      </c>
      <c r="AE27" s="97">
        <v>0</v>
      </c>
      <c r="AF27" s="89">
        <v>0</v>
      </c>
      <c r="AG27" s="101">
        <v>0</v>
      </c>
      <c r="AH27" s="97">
        <v>0</v>
      </c>
      <c r="AI27" s="89">
        <v>0</v>
      </c>
      <c r="AJ27" s="101">
        <v>219.59</v>
      </c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32189.32</v>
      </c>
      <c r="BW27" s="77">
        <f t="shared" si="4"/>
        <v>0</v>
      </c>
      <c r="BX27" s="79">
        <f t="shared" si="4"/>
        <v>26446.71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79003.45999999999</v>
      </c>
      <c r="E28" s="78">
        <f t="shared" si="5"/>
        <v>0</v>
      </c>
      <c r="F28" s="79">
        <f t="shared" si="5"/>
        <v>67858.23000000001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28525.67</v>
      </c>
      <c r="N28" s="78">
        <f t="shared" si="5"/>
        <v>0</v>
      </c>
      <c r="O28" s="77">
        <f t="shared" si="5"/>
        <v>25145.2</v>
      </c>
      <c r="P28" s="98">
        <f t="shared" si="5"/>
        <v>7497.469999999999</v>
      </c>
      <c r="Q28" s="78">
        <f t="shared" si="5"/>
        <v>0</v>
      </c>
      <c r="R28" s="77">
        <f t="shared" si="5"/>
        <v>5948.61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2196</v>
      </c>
      <c r="W28" s="78">
        <f t="shared" si="5"/>
        <v>0</v>
      </c>
      <c r="X28" s="77">
        <f t="shared" si="5"/>
        <v>2196</v>
      </c>
      <c r="Y28" s="98">
        <f t="shared" si="5"/>
        <v>2160.1</v>
      </c>
      <c r="Z28" s="78">
        <f t="shared" si="5"/>
        <v>0</v>
      </c>
      <c r="AA28" s="77">
        <f t="shared" si="5"/>
        <v>2160.1</v>
      </c>
      <c r="AB28" s="98">
        <f t="shared" si="5"/>
        <v>9000</v>
      </c>
      <c r="AC28" s="78">
        <f t="shared" si="5"/>
        <v>0</v>
      </c>
      <c r="AD28" s="77">
        <f t="shared" si="5"/>
        <v>3037.8</v>
      </c>
      <c r="AE28" s="98">
        <f t="shared" si="5"/>
        <v>249065.68999999997</v>
      </c>
      <c r="AF28" s="78">
        <f t="shared" si="5"/>
        <v>0</v>
      </c>
      <c r="AG28" s="77">
        <f t="shared" si="5"/>
        <v>88665.64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219.59</v>
      </c>
      <c r="AK28" s="98">
        <f t="shared" si="6"/>
        <v>2806</v>
      </c>
      <c r="AL28" s="78">
        <f t="shared" si="6"/>
        <v>0</v>
      </c>
      <c r="AM28" s="77">
        <f t="shared" si="6"/>
        <v>2806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380254.38999999996</v>
      </c>
      <c r="BW28" s="77">
        <f>BW23+BW24+BW25+BW26+BW27</f>
        <v>0</v>
      </c>
      <c r="BX28" s="95">
        <f>BX23+BX24+BX25+BX26+BX27</f>
        <v>198037.17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>
        <v>85000</v>
      </c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85000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85000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85000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42735.01</v>
      </c>
      <c r="BM40" s="89">
        <v>0</v>
      </c>
      <c r="BN40" s="101">
        <v>42735.01</v>
      </c>
      <c r="BO40" s="97"/>
      <c r="BP40" s="89"/>
      <c r="BQ40" s="101"/>
      <c r="BR40" s="97"/>
      <c r="BS40" s="89"/>
      <c r="BT40" s="101"/>
      <c r="BU40" s="76"/>
      <c r="BV40" s="85">
        <f t="shared" si="10"/>
        <v>42735.01</v>
      </c>
      <c r="BW40" s="77">
        <f t="shared" si="10"/>
        <v>0</v>
      </c>
      <c r="BX40" s="79">
        <f t="shared" si="10"/>
        <v>42735.01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42735.01</v>
      </c>
      <c r="BM42" s="78">
        <f t="shared" si="12"/>
        <v>0</v>
      </c>
      <c r="BN42" s="77">
        <f t="shared" si="12"/>
        <v>42735.01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42735.01</v>
      </c>
      <c r="BW42" s="77">
        <f>BW38+BW39+BW40+BW41</f>
        <v>0</v>
      </c>
      <c r="BX42" s="95">
        <f>BX38+BX39+BX40+BX41</f>
        <v>42735.01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98489.20999999999</v>
      </c>
      <c r="BS49" s="89">
        <v>0</v>
      </c>
      <c r="BT49" s="101">
        <v>97801.31</v>
      </c>
      <c r="BU49" s="76"/>
      <c r="BV49" s="85">
        <f aca="true" t="shared" si="15" ref="BV49:BX50">D49+G49+J49+M49+P49+S49+V49+Y49+AB49+AE49+AH49+AK49+AN49+AQ49+AT49+AW49+AZ49+BC49+BF49+BI49+BL49+BO49+BR49</f>
        <v>98489.20999999999</v>
      </c>
      <c r="BW49" s="77">
        <f t="shared" si="15"/>
        <v>0</v>
      </c>
      <c r="BX49" s="79">
        <f t="shared" si="15"/>
        <v>97801.31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0</v>
      </c>
      <c r="BS50" s="89">
        <v>0</v>
      </c>
      <c r="BT50" s="101">
        <v>0</v>
      </c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98489.20999999999</v>
      </c>
      <c r="BS51" s="78">
        <f>BS49+BS50</f>
        <v>0</v>
      </c>
      <c r="BT51" s="77">
        <f>BT49+BT50</f>
        <v>97801.31</v>
      </c>
      <c r="BU51" s="85"/>
      <c r="BV51" s="85">
        <f>BV49+BV50</f>
        <v>98489.20999999999</v>
      </c>
      <c r="BW51" s="77">
        <f>BW49+BW50</f>
        <v>0</v>
      </c>
      <c r="BX51" s="95">
        <f>BX49+BX50</f>
        <v>97801.31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307491.04</v>
      </c>
      <c r="E53" s="86">
        <f t="shared" si="18"/>
        <v>19091.4</v>
      </c>
      <c r="F53" s="86">
        <f t="shared" si="18"/>
        <v>385986.42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33245.47</v>
      </c>
      <c r="K53" s="86">
        <f t="shared" si="18"/>
        <v>0</v>
      </c>
      <c r="L53" s="86">
        <f t="shared" si="18"/>
        <v>34043.89000000001</v>
      </c>
      <c r="M53" s="86">
        <f t="shared" si="18"/>
        <v>83063.65</v>
      </c>
      <c r="N53" s="86">
        <f t="shared" si="18"/>
        <v>0</v>
      </c>
      <c r="O53" s="86">
        <f t="shared" si="18"/>
        <v>74666.84</v>
      </c>
      <c r="P53" s="86">
        <f t="shared" si="18"/>
        <v>8297.47</v>
      </c>
      <c r="Q53" s="86">
        <f t="shared" si="18"/>
        <v>0</v>
      </c>
      <c r="R53" s="86">
        <f t="shared" si="18"/>
        <v>6748.61</v>
      </c>
      <c r="S53" s="86">
        <f t="shared" si="18"/>
        <v>6034.459999999999</v>
      </c>
      <c r="T53" s="86">
        <f t="shared" si="18"/>
        <v>0</v>
      </c>
      <c r="U53" s="86">
        <f t="shared" si="18"/>
        <v>5536.92</v>
      </c>
      <c r="V53" s="86">
        <f t="shared" si="18"/>
        <v>2196</v>
      </c>
      <c r="W53" s="86">
        <f t="shared" si="18"/>
        <v>0</v>
      </c>
      <c r="X53" s="86">
        <f t="shared" si="18"/>
        <v>2196</v>
      </c>
      <c r="Y53" s="86">
        <f t="shared" si="18"/>
        <v>3988.56</v>
      </c>
      <c r="Z53" s="86">
        <f t="shared" si="18"/>
        <v>0</v>
      </c>
      <c r="AA53" s="86">
        <f t="shared" si="18"/>
        <v>3988.56</v>
      </c>
      <c r="AB53" s="86">
        <f t="shared" si="18"/>
        <v>94805.52</v>
      </c>
      <c r="AC53" s="86">
        <f t="shared" si="18"/>
        <v>0</v>
      </c>
      <c r="AD53" s="86">
        <f t="shared" si="18"/>
        <v>91366.65000000001</v>
      </c>
      <c r="AE53" s="86">
        <f t="shared" si="18"/>
        <v>300068.57999999996</v>
      </c>
      <c r="AF53" s="86">
        <f t="shared" si="18"/>
        <v>0</v>
      </c>
      <c r="AG53" s="86">
        <f t="shared" si="18"/>
        <v>139186.46000000002</v>
      </c>
      <c r="AH53" s="86">
        <f t="shared" si="18"/>
        <v>563.39</v>
      </c>
      <c r="AI53" s="86">
        <f t="shared" si="18"/>
        <v>0</v>
      </c>
      <c r="AJ53" s="86">
        <f aca="true" t="shared" si="19" ref="AJ53:BT53">AJ20+AJ28+AJ35+AJ42+AJ46+AJ51</f>
        <v>343.78</v>
      </c>
      <c r="AK53" s="86">
        <f t="shared" si="19"/>
        <v>26945.969999999998</v>
      </c>
      <c r="AL53" s="86">
        <f t="shared" si="19"/>
        <v>0</v>
      </c>
      <c r="AM53" s="86">
        <f t="shared" si="19"/>
        <v>31228.72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610.9300000000001</v>
      </c>
      <c r="AR53" s="86">
        <f t="shared" si="19"/>
        <v>0</v>
      </c>
      <c r="AS53" s="86">
        <f t="shared" si="19"/>
        <v>619.02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56530.240000000005</v>
      </c>
      <c r="BM53" s="86">
        <f t="shared" si="19"/>
        <v>0</v>
      </c>
      <c r="BN53" s="86">
        <f t="shared" si="19"/>
        <v>56536.48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98489.20999999999</v>
      </c>
      <c r="BS53" s="86">
        <f t="shared" si="19"/>
        <v>0</v>
      </c>
      <c r="BT53" s="86">
        <f t="shared" si="19"/>
        <v>97801.31</v>
      </c>
      <c r="BU53" s="86">
        <f>BU8</f>
        <v>0</v>
      </c>
      <c r="BV53" s="102">
        <f>BV8+BV20+BV28+BV35+BV42+BV46+BV51</f>
        <v>1022330.49</v>
      </c>
      <c r="BW53" s="87">
        <f>BW20+BW28+BW35+BW42+BW46+BW51</f>
        <v>19091.4</v>
      </c>
      <c r="BX53" s="87">
        <f>BX20+BX28+BX35+BX42+BX46+BX51</f>
        <v>930249.6600000001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IF((Spese_Rendiconto_2021!BV53+Spese_Rendiconto_2021!BW53-Entrate_Rendiconto_2021!D58)&lt;0,Entrate_Rendiconto_2021!D58-Spese_Rendiconto_2021!BV53-Spese_Rendiconto_2021!BW53,0)</f>
        <v>112295.10999999978</v>
      </c>
      <c r="BW54" s="93"/>
      <c r="BX54" s="94">
        <f>IF((Spese_Rendiconto_2021!BX53-Entrate_Rendiconto_2021!E58)&lt;0,Entrate_Rendiconto_2021!E58-Spese_Rendiconto_2021!BX53,0)</f>
        <v>233506.88999999966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2022-05-11T11:38:41Z</dcterms:modified>
  <cp:category/>
  <cp:version/>
  <cp:contentType/>
  <cp:contentStatus/>
</cp:coreProperties>
</file>