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0" sheetId="1" r:id="rId1"/>
    <sheet name="Entrate_Bilancio_2021" sheetId="2" r:id="rId2"/>
    <sheet name="Entrate_Bilancio_2022" sheetId="3" r:id="rId3"/>
    <sheet name="Entrate_Rendiconto_Anno0" sheetId="4" state="hidden" r:id="rId4"/>
    <sheet name="Spese_Bilancio_2020" sheetId="5" r:id="rId5"/>
    <sheet name="Spese_Bilancio_2021" sheetId="6" r:id="rId6"/>
    <sheet name="Spese_Bilancio_2022" sheetId="7" r:id="rId7"/>
    <sheet name="Spese_Rendiconto_Anno0" sheetId="8" state="hidden" r:id="rId8"/>
  </sheets>
  <definedNames>
    <definedName name="_xlnm.Print_Area" localSheetId="0">'Entrate_Bilancio_2020'!$B$1:$E$58</definedName>
    <definedName name="_xlnm.Print_Area" localSheetId="1">'Entrate_Bilancio_2021'!$B$1:$E$58</definedName>
    <definedName name="_xlnm.Print_Area" localSheetId="2">'Entrate_Bilancio_2022'!$B$1:$E$58</definedName>
    <definedName name="_xlnm.Print_Area" localSheetId="3">'Entrate_Rendiconto_Anno0'!$B$1:$E$59</definedName>
    <definedName name="_xlnm.Print_Area" localSheetId="4">'Spese_Bilancio_2020'!$B$1:$BX$53</definedName>
    <definedName name="_xlnm.Print_Area" localSheetId="5">'Spese_Bilancio_2021'!$B$1:$BX$53</definedName>
    <definedName name="_xlnm.Print_Area" localSheetId="6">'Spese_Bilancio_2022'!$B$1:$BX$53</definedName>
    <definedName name="_xlnm.Print_Area" localSheetId="7">'Spese_Rendiconto_Anno0'!$B$1:$BX$54</definedName>
    <definedName name="_xlnm.Print_Titles" localSheetId="4">'Spese_Bilancio_2020'!$B:$C</definedName>
    <definedName name="_xlnm.Print_Titles" localSheetId="5">'Spese_Bilancio_2021'!$B:$C</definedName>
    <definedName name="_xlnm.Print_Titles" localSheetId="6">'Spese_Bilancio_2022'!$B:$C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<sst xmlns="http://schemas.openxmlformats.org/spreadsheetml/2006/main" count="870" uniqueCount="151">
  <si>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</si>
  <si>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</si>
  <si>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</si>
  <si>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</si>
  <si>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</si>
  <si>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</si>
  <si>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</si>
  <si>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</si>
  <si>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</si>
  <si>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</si>
  <si>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</si>
  <si>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</si>
  <si>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</si>
  <si>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</si>
  <si>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</si>
  <si>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</si>
  <si>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</si>
  <si>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</si>
  <si>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</si>
  <si>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</si>
  <si>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</si>
  <si>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</si>
  <si>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</si>
  <si>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</si>
  <si>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</si>
  <si>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</si>
  <si>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</si>
  <si>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</si>
  <si>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</si>
  <si>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</si>
  <si>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</si>
  <si>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</si>
  <si>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</si>
  <si>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</si>
  <si>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</si>
  <si>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</si>
  <si>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</si>
  <si>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</si>
  <si>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</si>
  <si>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</si>
  <si>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</si>
  <si>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</si>
  <si>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</si>
  <si>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</si>
  <si>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</si>
  <si>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</si>
  <si>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</si>
  <si>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</si>
  <si>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</si>
  <si>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</si>
  <si>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</si>
  <si>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</si>
  <si>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</si>
  <si>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</si>
  <si>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</si>
  <si>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</si>
  <si>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</si>
  <si>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</si>
  <si>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</si>
  <si>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</si>
  <si>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</si>
  <si>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</si>
  <si>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</si>
  <si>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</si>
  <si>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</si>
  <si>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</si>
  <si>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</si>
  <si>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</si>
  <si>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</si>
  <si>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</si>
  <si>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</si>
  <si>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</si>
  <si>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</si>
  <si>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</si>
  <si>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</si>
  <si>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</si>
  <si>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</si>
  <si>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</si>
  <si>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</si>
  <si>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</si>
  <si>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</si>
  <si>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</si>
  <si>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</si>
  <si>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</si>
  <si>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</si>
  <si>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</si>
  <si>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</si>
  <si>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</si>
  <si>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</si>
  <si>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</si>
  <si>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</si>
  <si>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</si>
  <si>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</si>
  <si>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</si>
  <si>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</si>
  <si>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</si>
  <si>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</si>
  <si>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</si>
  <si>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</si>
  <si>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</si>
  <si>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</si>
  <si>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</si>
  <si>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</si>
  <si>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</si>
  <si>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</si>
  <si>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</si>
  <si>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</si>
  <si>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</si>
  <si>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</si>
  <si>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</si>
  <si>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</si>
  <si>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</si>
  <si>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</si>
  <si>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</si>
  <si>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</si>
  <si>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</si>
  <si>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</si>
  <si>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</si>
  <si>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</si>
  <si>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</si>
  <si>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</si>
  <si>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</si>
  <si>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</si>
  <si>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</si>
  <si>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</si>
  <si>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</si>
  <si>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</si>
  <si>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</si>
  <si>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</si>
  <si>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</si>
  <si>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</si>
  <si>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</si>
  <si>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</si>
  <si>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</si>
  <si>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</si>
  <si>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</si>
  <si>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</si>
  <si>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</si>
  <si>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</si>
  <si>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</si>
  <si>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</si>
  <si>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</si>
  <si>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</si>
  <si>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</si>
  <si>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</si>
  <si>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</si>
  <si>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</si>
  <si>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</si>
  <si>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2020</t>
  </si>
  <si>
    <t>Dati previsionali anno 2021</t>
  </si>
  <si>
    <t>Dati previsionali anno 2022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</si>
</sst>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26972.74</v>
      </c>
      <c r="E5" s="38"/>
    </row>
    <row r="6" spans="2:5" ht="15">
      <c r="B6" s="8"/>
      <c r="C6" s="5" t="s">
        <v>5</v>
      </c>
      <c r="D6" s="39">
        <v>8088.6</v>
      </c>
      <c r="E6" s="40"/>
    </row>
    <row r="7" spans="2:5" ht="15">
      <c r="B7" s="8"/>
      <c r="C7" s="5" t="s">
        <v>6</v>
      </c>
      <c r="D7" s="39">
        <v>1.8189894035458565E-12</v>
      </c>
      <c r="E7" s="40"/>
    </row>
    <row r="8" spans="2:5" ht="15.75" thickBot="1">
      <c r="B8" s="9"/>
      <c r="C8" s="6" t="s">
        <v>7</v>
      </c>
      <c r="D8" s="41"/>
      <c r="E8" s="42">
        <v>216975.27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305219</v>
      </c>
      <c r="E10" s="45">
        <v>352250.64999999997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68600</v>
      </c>
      <c r="E14" s="45">
        <v>68600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373819</v>
      </c>
      <c r="E16" s="51">
        <f>E10+E11+E12+E13+E14+E15</f>
        <v>420850.64999999997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95637</v>
      </c>
      <c r="E18" s="45">
        <v>99020.03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95637</v>
      </c>
      <c r="E23" s="51">
        <f>E18+E19+E20+E21+E22</f>
        <v>99020.03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58309</v>
      </c>
      <c r="E25" s="45">
        <v>77778.06</v>
      </c>
    </row>
    <row r="26" spans="2:5" ht="15">
      <c r="B26" s="13">
        <v>30200</v>
      </c>
      <c r="C26" s="54" t="s">
        <v>28</v>
      </c>
      <c r="D26" s="39">
        <v>0</v>
      </c>
      <c r="E26" s="45">
        <v>0</v>
      </c>
    </row>
    <row r="27" spans="2:5" ht="15">
      <c r="B27" s="13">
        <v>30300</v>
      </c>
      <c r="C27" s="54" t="s">
        <v>29</v>
      </c>
      <c r="D27" s="39">
        <v>5</v>
      </c>
      <c r="E27" s="45">
        <v>5.91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43110</v>
      </c>
      <c r="E29" s="50">
        <v>74156.84</v>
      </c>
    </row>
    <row r="30" spans="2:5" ht="15.75" thickBot="1">
      <c r="B30" s="16">
        <v>30000</v>
      </c>
      <c r="C30" s="15" t="s">
        <v>32</v>
      </c>
      <c r="D30" s="48">
        <f>D25+D26+D27+D28+D29</f>
        <v>101424</v>
      </c>
      <c r="E30" s="51">
        <f>E25+E26+E27+E28+E29</f>
        <v>151940.81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50000</v>
      </c>
      <c r="E33" s="59">
        <v>50000</v>
      </c>
    </row>
    <row r="34" spans="2:5" ht="15">
      <c r="B34" s="13">
        <v>40300</v>
      </c>
      <c r="C34" s="54" t="s">
        <v>37</v>
      </c>
      <c r="D34" s="61">
        <v>356500</v>
      </c>
      <c r="E34" s="45">
        <v>376500</v>
      </c>
    </row>
    <row r="35" spans="2:5" ht="15">
      <c r="B35" s="13">
        <v>40400</v>
      </c>
      <c r="C35" s="54" t="s">
        <v>38</v>
      </c>
      <c r="D35" s="39">
        <v>6000</v>
      </c>
      <c r="E35" s="45">
        <v>6000</v>
      </c>
    </row>
    <row r="36" spans="2:5" ht="15">
      <c r="B36" s="13">
        <v>40500</v>
      </c>
      <c r="C36" s="54" t="s">
        <v>39</v>
      </c>
      <c r="D36" s="49">
        <v>54500</v>
      </c>
      <c r="E36" s="50">
        <v>54500</v>
      </c>
    </row>
    <row r="37" spans="2:5" ht="15.75" thickBot="1">
      <c r="B37" s="16">
        <v>40000</v>
      </c>
      <c r="C37" s="15" t="s">
        <v>40</v>
      </c>
      <c r="D37" s="48">
        <f>D32+D33+D34+D35+D36</f>
        <v>467000</v>
      </c>
      <c r="E37" s="51">
        <f>E32+E33+E34+E35+E36</f>
        <v>487000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85000</v>
      </c>
      <c r="E42" s="62">
        <v>85000</v>
      </c>
    </row>
    <row r="43" spans="2:5" ht="15.75" thickBot="1">
      <c r="B43" s="16">
        <v>50000</v>
      </c>
      <c r="C43" s="15" t="s">
        <v>47</v>
      </c>
      <c r="D43" s="48">
        <f>D39+D40+D41+D42</f>
        <v>85000</v>
      </c>
      <c r="E43" s="51">
        <f>E39+E40+E41+E42</f>
        <v>85000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85000</v>
      </c>
      <c r="E47" s="45">
        <v>85000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85000</v>
      </c>
      <c r="E49" s="51">
        <f>E45+E46+E47+E48</f>
        <v>85000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162414</v>
      </c>
      <c r="E54" s="45">
        <v>163778.97</v>
      </c>
    </row>
    <row r="55" spans="2:5" ht="15">
      <c r="B55" s="13">
        <v>90200</v>
      </c>
      <c r="C55" s="54" t="s">
        <v>62</v>
      </c>
      <c r="D55" s="61">
        <v>74000</v>
      </c>
      <c r="E55" s="62">
        <v>74000</v>
      </c>
    </row>
    <row r="56" spans="2:5" ht="15.75" thickBot="1">
      <c r="B56" s="16">
        <v>90000</v>
      </c>
      <c r="C56" s="15" t="s">
        <v>63</v>
      </c>
      <c r="D56" s="48">
        <f>D54+D55</f>
        <v>236414</v>
      </c>
      <c r="E56" s="51">
        <f>E54+E55</f>
        <v>237778.97</v>
      </c>
    </row>
    <row r="57" spans="2:5" ht="16.5" thickBot="1" thickTop="1">
      <c r="B57" s="109" t="s">
        <v>64</v>
      </c>
      <c r="C57" s="110"/>
      <c r="D57" s="52">
        <f>D16+D23+D30+D37+D43+D49+D52+D56</f>
        <v>1444294</v>
      </c>
      <c r="E57" s="55">
        <f>E16+E23+E30+E37+E43+E49+E52+E56</f>
        <v>1566590.46</v>
      </c>
    </row>
    <row r="58" spans="2:5" ht="16.5" thickBot="1" thickTop="1">
      <c r="B58" s="109" t="s">
        <v>65</v>
      </c>
      <c r="C58" s="110"/>
      <c r="D58" s="52">
        <f>D57+D5+D6+D7+D8</f>
        <v>1479355.34</v>
      </c>
      <c r="E58" s="55">
        <f>E57+E5+E6+E7+E8</f>
        <v>1783565.73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320103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68600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388703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96262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96262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40884</v>
      </c>
      <c r="E25" s="45"/>
    </row>
    <row r="26" spans="2:5" ht="15">
      <c r="B26" s="13">
        <v>30200</v>
      </c>
      <c r="C26" s="54" t="s">
        <v>28</v>
      </c>
      <c r="D26" s="39">
        <v>0</v>
      </c>
      <c r="E26" s="45"/>
    </row>
    <row r="27" spans="2:5" ht="15">
      <c r="B27" s="13">
        <v>30300</v>
      </c>
      <c r="C27" s="54" t="s">
        <v>29</v>
      </c>
      <c r="D27" s="39">
        <v>5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41910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82799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95000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21000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116000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162414</v>
      </c>
      <c r="E54" s="45"/>
    </row>
    <row r="55" spans="2:5" ht="15">
      <c r="B55" s="13">
        <v>90200</v>
      </c>
      <c r="C55" s="54" t="s">
        <v>62</v>
      </c>
      <c r="D55" s="61">
        <v>69000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231414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915178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915178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316573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68600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385173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71344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71344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43884</v>
      </c>
      <c r="E25" s="45"/>
    </row>
    <row r="26" spans="2:5" ht="15">
      <c r="B26" s="13">
        <v>30200</v>
      </c>
      <c r="C26" s="54" t="s">
        <v>28</v>
      </c>
      <c r="D26" s="39">
        <v>0</v>
      </c>
      <c r="E26" s="45"/>
    </row>
    <row r="27" spans="2:5" ht="15">
      <c r="B27" s="13">
        <v>30300</v>
      </c>
      <c r="C27" s="54" t="s">
        <v>29</v>
      </c>
      <c r="D27" s="39">
        <v>5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41710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85599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245000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16000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261000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162414</v>
      </c>
      <c r="E54" s="45"/>
    </row>
    <row r="55" spans="2:5" ht="15">
      <c r="B55" s="13">
        <v>90200</v>
      </c>
      <c r="C55" s="54" t="s">
        <v>62</v>
      </c>
      <c r="D55" s="61">
        <v>69000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231414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1034530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1034530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133810.04</v>
      </c>
      <c r="E10" s="89">
        <v>0</v>
      </c>
      <c r="F10" s="90">
        <v>137567.63</v>
      </c>
      <c r="G10" s="88"/>
      <c r="H10" s="89"/>
      <c r="I10" s="90"/>
      <c r="J10" s="97">
        <v>31400</v>
      </c>
      <c r="K10" s="89">
        <v>0</v>
      </c>
      <c r="L10" s="101">
        <v>31456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165210.04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169023.63</v>
      </c>
    </row>
    <row r="11" spans="2:76" ht="15">
      <c r="B11" s="13">
        <v>102</v>
      </c>
      <c r="C11" s="25" t="s">
        <v>92</v>
      </c>
      <c r="D11" s="88">
        <v>7370.7</v>
      </c>
      <c r="E11" s="89">
        <v>0</v>
      </c>
      <c r="F11" s="90">
        <v>7587.63</v>
      </c>
      <c r="G11" s="88"/>
      <c r="H11" s="89"/>
      <c r="I11" s="90"/>
      <c r="J11" s="97">
        <v>2100</v>
      </c>
      <c r="K11" s="89">
        <v>0</v>
      </c>
      <c r="L11" s="101">
        <v>2109.58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4170</v>
      </c>
      <c r="AC11" s="89">
        <v>0</v>
      </c>
      <c r="AD11" s="90">
        <v>5984.36</v>
      </c>
      <c r="AE11" s="91">
        <v>35</v>
      </c>
      <c r="AF11" s="89">
        <v>0</v>
      </c>
      <c r="AG11" s="90">
        <v>35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13675.7</v>
      </c>
      <c r="BW11" s="77">
        <f t="shared" si="1"/>
        <v>0</v>
      </c>
      <c r="BX11" s="79">
        <f t="shared" si="2"/>
        <v>15716.57</v>
      </c>
    </row>
    <row r="12" spans="2:76" ht="15">
      <c r="B12" s="13">
        <v>103</v>
      </c>
      <c r="C12" s="25" t="s">
        <v>93</v>
      </c>
      <c r="D12" s="88">
        <v>78046</v>
      </c>
      <c r="E12" s="89">
        <v>0</v>
      </c>
      <c r="F12" s="90">
        <v>98796.87999999998</v>
      </c>
      <c r="G12" s="88"/>
      <c r="H12" s="89"/>
      <c r="I12" s="90"/>
      <c r="J12" s="97">
        <v>650</v>
      </c>
      <c r="K12" s="89">
        <v>0</v>
      </c>
      <c r="L12" s="101">
        <v>650</v>
      </c>
      <c r="M12" s="91">
        <v>32950</v>
      </c>
      <c r="N12" s="89">
        <v>0</v>
      </c>
      <c r="O12" s="90">
        <v>37537.25</v>
      </c>
      <c r="P12" s="91">
        <v>800</v>
      </c>
      <c r="Q12" s="89">
        <v>0</v>
      </c>
      <c r="R12" s="90">
        <v>800</v>
      </c>
      <c r="S12" s="91">
        <v>4500</v>
      </c>
      <c r="T12" s="89">
        <v>0</v>
      </c>
      <c r="U12" s="90">
        <v>5105.52</v>
      </c>
      <c r="V12" s="91">
        <v>0</v>
      </c>
      <c r="W12" s="89">
        <v>0</v>
      </c>
      <c r="X12" s="90">
        <v>0</v>
      </c>
      <c r="Y12" s="91"/>
      <c r="Z12" s="89"/>
      <c r="AA12" s="90"/>
      <c r="AB12" s="91">
        <v>5386</v>
      </c>
      <c r="AC12" s="89">
        <v>0</v>
      </c>
      <c r="AD12" s="90">
        <v>5905.6</v>
      </c>
      <c r="AE12" s="91">
        <v>51895</v>
      </c>
      <c r="AF12" s="89">
        <v>0</v>
      </c>
      <c r="AG12" s="90">
        <v>60467.020000000004</v>
      </c>
      <c r="AH12" s="91">
        <v>100</v>
      </c>
      <c r="AI12" s="89">
        <v>0</v>
      </c>
      <c r="AJ12" s="90">
        <v>100</v>
      </c>
      <c r="AK12" s="91">
        <v>1100</v>
      </c>
      <c r="AL12" s="89">
        <v>0</v>
      </c>
      <c r="AM12" s="90">
        <v>1100.62</v>
      </c>
      <c r="AN12" s="91"/>
      <c r="AO12" s="89"/>
      <c r="AP12" s="90"/>
      <c r="AQ12" s="91">
        <v>400</v>
      </c>
      <c r="AR12" s="89">
        <v>0</v>
      </c>
      <c r="AS12" s="90">
        <v>443.03</v>
      </c>
      <c r="AT12" s="91"/>
      <c r="AU12" s="89"/>
      <c r="AV12" s="90"/>
      <c r="AW12" s="91">
        <v>0</v>
      </c>
      <c r="AX12" s="89">
        <v>0</v>
      </c>
      <c r="AY12" s="90">
        <v>0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175827</v>
      </c>
      <c r="BW12" s="77">
        <f t="shared" si="1"/>
        <v>0</v>
      </c>
      <c r="BX12" s="79">
        <f t="shared" si="2"/>
        <v>210905.91999999995</v>
      </c>
    </row>
    <row r="13" spans="2:76" ht="15">
      <c r="B13" s="13">
        <v>104</v>
      </c>
      <c r="C13" s="25" t="s">
        <v>19</v>
      </c>
      <c r="D13" s="88">
        <v>3379</v>
      </c>
      <c r="E13" s="89">
        <v>0</v>
      </c>
      <c r="F13" s="90">
        <v>5632.99</v>
      </c>
      <c r="G13" s="88"/>
      <c r="H13" s="89"/>
      <c r="I13" s="90"/>
      <c r="J13" s="97"/>
      <c r="K13" s="89"/>
      <c r="L13" s="101"/>
      <c r="M13" s="91">
        <v>24620</v>
      </c>
      <c r="N13" s="89">
        <v>0</v>
      </c>
      <c r="O13" s="90">
        <v>25220</v>
      </c>
      <c r="P13" s="91">
        <v>0</v>
      </c>
      <c r="Q13" s="89">
        <v>0</v>
      </c>
      <c r="R13" s="90">
        <v>0</v>
      </c>
      <c r="S13" s="91">
        <v>6350</v>
      </c>
      <c r="T13" s="89">
        <v>0</v>
      </c>
      <c r="U13" s="90">
        <v>6460</v>
      </c>
      <c r="V13" s="91">
        <v>0</v>
      </c>
      <c r="W13" s="89">
        <v>0</v>
      </c>
      <c r="X13" s="90">
        <v>0</v>
      </c>
      <c r="Y13" s="91">
        <v>1400</v>
      </c>
      <c r="Z13" s="89">
        <v>0</v>
      </c>
      <c r="AA13" s="90">
        <v>1400</v>
      </c>
      <c r="AB13" s="91">
        <v>80150</v>
      </c>
      <c r="AC13" s="89">
        <v>0</v>
      </c>
      <c r="AD13" s="90">
        <v>89337.68</v>
      </c>
      <c r="AE13" s="91"/>
      <c r="AF13" s="89"/>
      <c r="AG13" s="90"/>
      <c r="AH13" s="91"/>
      <c r="AI13" s="89"/>
      <c r="AJ13" s="90"/>
      <c r="AK13" s="91">
        <v>20320</v>
      </c>
      <c r="AL13" s="89">
        <v>0</v>
      </c>
      <c r="AM13" s="90">
        <v>20320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136219</v>
      </c>
      <c r="BW13" s="77">
        <f t="shared" si="1"/>
        <v>0</v>
      </c>
      <c r="BX13" s="79">
        <f t="shared" si="2"/>
        <v>148370.66999999998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15305</v>
      </c>
      <c r="BM16" s="89">
        <v>0</v>
      </c>
      <c r="BN16" s="90">
        <v>15305</v>
      </c>
      <c r="BO16" s="91"/>
      <c r="BP16" s="89"/>
      <c r="BQ16" s="90"/>
      <c r="BR16" s="97"/>
      <c r="BS16" s="89"/>
      <c r="BT16" s="101"/>
      <c r="BU16" s="76"/>
      <c r="BV16" s="85">
        <f t="shared" si="0"/>
        <v>15305</v>
      </c>
      <c r="BW16" s="77">
        <f t="shared" si="1"/>
        <v>0</v>
      </c>
      <c r="BX16" s="79">
        <f t="shared" si="2"/>
        <v>15305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1900</v>
      </c>
      <c r="E18" s="89">
        <v>0</v>
      </c>
      <c r="F18" s="90">
        <v>20000.23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1900</v>
      </c>
      <c r="BW18" s="77">
        <f t="shared" si="1"/>
        <v>0</v>
      </c>
      <c r="BX18" s="79">
        <f t="shared" si="2"/>
        <v>20000.23</v>
      </c>
    </row>
    <row r="19" spans="2:76" ht="15">
      <c r="B19" s="13">
        <v>110</v>
      </c>
      <c r="C19" s="25" t="s">
        <v>98</v>
      </c>
      <c r="D19" s="88">
        <v>31060</v>
      </c>
      <c r="E19" s="89">
        <v>0</v>
      </c>
      <c r="F19" s="90">
        <v>31125.760000000002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19790</v>
      </c>
      <c r="BJ19" s="89">
        <v>0</v>
      </c>
      <c r="BK19" s="101">
        <v>3000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50850</v>
      </c>
      <c r="BW19" s="77">
        <f t="shared" si="1"/>
        <v>0</v>
      </c>
      <c r="BX19" s="79">
        <f t="shared" si="2"/>
        <v>34125.76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255565.74000000002</v>
      </c>
      <c r="E20" s="78">
        <f t="shared" si="3"/>
        <v>0</v>
      </c>
      <c r="F20" s="79">
        <f t="shared" si="3"/>
        <v>300711.12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34150</v>
      </c>
      <c r="K20" s="78">
        <f t="shared" si="3"/>
        <v>0</v>
      </c>
      <c r="L20" s="77">
        <f t="shared" si="3"/>
        <v>34215.58</v>
      </c>
      <c r="M20" s="98">
        <f t="shared" si="3"/>
        <v>57570</v>
      </c>
      <c r="N20" s="78">
        <f t="shared" si="3"/>
        <v>0</v>
      </c>
      <c r="O20" s="77">
        <f t="shared" si="3"/>
        <v>62757.25</v>
      </c>
      <c r="P20" s="98">
        <f t="shared" si="3"/>
        <v>800</v>
      </c>
      <c r="Q20" s="78">
        <f t="shared" si="3"/>
        <v>0</v>
      </c>
      <c r="R20" s="77">
        <f t="shared" si="3"/>
        <v>800</v>
      </c>
      <c r="S20" s="98">
        <f t="shared" si="3"/>
        <v>10850</v>
      </c>
      <c r="T20" s="78">
        <f t="shared" si="3"/>
        <v>0</v>
      </c>
      <c r="U20" s="77">
        <f t="shared" si="3"/>
        <v>11565.52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1400</v>
      </c>
      <c r="Z20" s="78">
        <f t="shared" si="3"/>
        <v>0</v>
      </c>
      <c r="AA20" s="77">
        <f t="shared" si="3"/>
        <v>1400</v>
      </c>
      <c r="AB20" s="98">
        <f t="shared" si="3"/>
        <v>89706</v>
      </c>
      <c r="AC20" s="78">
        <f t="shared" si="3"/>
        <v>0</v>
      </c>
      <c r="AD20" s="77">
        <f t="shared" si="3"/>
        <v>101227.63999999998</v>
      </c>
      <c r="AE20" s="98">
        <f t="shared" si="3"/>
        <v>51930</v>
      </c>
      <c r="AF20" s="78">
        <f t="shared" si="3"/>
        <v>0</v>
      </c>
      <c r="AG20" s="77">
        <f t="shared" si="3"/>
        <v>60502.020000000004</v>
      </c>
      <c r="AH20" s="98">
        <f t="shared" si="3"/>
        <v>100</v>
      </c>
      <c r="AI20" s="78">
        <f t="shared" si="3"/>
        <v>0</v>
      </c>
      <c r="AJ20" s="77">
        <f t="shared" si="3"/>
        <v>100</v>
      </c>
      <c r="AK20" s="98">
        <f t="shared" si="3"/>
        <v>21420</v>
      </c>
      <c r="AL20" s="78">
        <f t="shared" si="3"/>
        <v>0</v>
      </c>
      <c r="AM20" s="77">
        <f t="shared" si="3"/>
        <v>21420.62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400</v>
      </c>
      <c r="AR20" s="78">
        <f t="shared" si="3"/>
        <v>0</v>
      </c>
      <c r="AS20" s="77">
        <f t="shared" si="3"/>
        <v>443.03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19790</v>
      </c>
      <c r="BJ20" s="78">
        <f t="shared" si="3"/>
        <v>0</v>
      </c>
      <c r="BK20" s="77">
        <f t="shared" si="3"/>
        <v>3000</v>
      </c>
      <c r="BL20" s="98">
        <f t="shared" si="3"/>
        <v>15305</v>
      </c>
      <c r="BM20" s="78">
        <f t="shared" si="3"/>
        <v>0</v>
      </c>
      <c r="BN20" s="77">
        <f t="shared" si="3"/>
        <v>15305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558986.74</v>
      </c>
      <c r="BW20" s="77">
        <f>BW10+BW11+BW12+BW13+BW14+BW15+BW16+BW17+BW18+BW19</f>
        <v>0</v>
      </c>
      <c r="BX20" s="95">
        <f>BX10+BX11+BX12+BX13+BX14+BX15+BX16+BX17+BX18+BX19</f>
        <v>613447.78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307000</v>
      </c>
      <c r="E24" s="89">
        <v>0</v>
      </c>
      <c r="F24" s="90">
        <v>327565.54000000004</v>
      </c>
      <c r="G24" s="88"/>
      <c r="H24" s="89"/>
      <c r="I24" s="90"/>
      <c r="J24" s="97"/>
      <c r="K24" s="89"/>
      <c r="L24" s="101"/>
      <c r="M24" s="97"/>
      <c r="N24" s="89"/>
      <c r="O24" s="101"/>
      <c r="P24" s="97">
        <v>0</v>
      </c>
      <c r="Q24" s="89">
        <v>0</v>
      </c>
      <c r="R24" s="101">
        <v>4820.92</v>
      </c>
      <c r="S24" s="97">
        <v>0</v>
      </c>
      <c r="T24" s="89">
        <v>0</v>
      </c>
      <c r="U24" s="101">
        <v>0</v>
      </c>
      <c r="V24" s="97"/>
      <c r="W24" s="89"/>
      <c r="X24" s="101"/>
      <c r="Y24" s="97">
        <v>1000</v>
      </c>
      <c r="Z24" s="89">
        <v>0</v>
      </c>
      <c r="AA24" s="101">
        <v>8076</v>
      </c>
      <c r="AB24" s="97">
        <v>40000</v>
      </c>
      <c r="AC24" s="89">
        <v>0</v>
      </c>
      <c r="AD24" s="101">
        <v>40000</v>
      </c>
      <c r="AE24" s="97">
        <v>163088.6</v>
      </c>
      <c r="AF24" s="89">
        <v>0</v>
      </c>
      <c r="AG24" s="101">
        <v>165195.16</v>
      </c>
      <c r="AH24" s="97">
        <v>0</v>
      </c>
      <c r="AI24" s="89">
        <v>0</v>
      </c>
      <c r="AJ24" s="101">
        <v>7666.68</v>
      </c>
      <c r="AK24" s="97">
        <v>0</v>
      </c>
      <c r="AL24" s="89">
        <v>0</v>
      </c>
      <c r="AM24" s="101">
        <v>0</v>
      </c>
      <c r="AN24" s="97">
        <v>0</v>
      </c>
      <c r="AO24" s="89">
        <v>0</v>
      </c>
      <c r="AP24" s="101">
        <v>0</v>
      </c>
      <c r="AQ24" s="97">
        <v>0</v>
      </c>
      <c r="AR24" s="89">
        <v>0</v>
      </c>
      <c r="AS24" s="101">
        <v>0</v>
      </c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511088.6</v>
      </c>
      <c r="BW24" s="77">
        <f t="shared" si="4"/>
        <v>0</v>
      </c>
      <c r="BX24" s="79">
        <f t="shared" si="4"/>
        <v>553324.3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>
        <v>0</v>
      </c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>
        <v>0</v>
      </c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>
        <v>24000</v>
      </c>
      <c r="N27" s="89">
        <v>0</v>
      </c>
      <c r="O27" s="101">
        <v>27552.64</v>
      </c>
      <c r="P27" s="97"/>
      <c r="Q27" s="89"/>
      <c r="R27" s="101"/>
      <c r="S27" s="97">
        <v>0</v>
      </c>
      <c r="T27" s="89">
        <v>0</v>
      </c>
      <c r="U27" s="101">
        <v>0</v>
      </c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>
        <v>0</v>
      </c>
      <c r="AE27" s="97">
        <v>0</v>
      </c>
      <c r="AF27" s="89">
        <v>0</v>
      </c>
      <c r="AG27" s="101">
        <v>0</v>
      </c>
      <c r="AH27" s="97">
        <v>25000</v>
      </c>
      <c r="AI27" s="89">
        <v>0</v>
      </c>
      <c r="AJ27" s="101">
        <v>25000</v>
      </c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>
        <v>0</v>
      </c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49000</v>
      </c>
      <c r="BW27" s="77">
        <f t="shared" si="4"/>
        <v>0</v>
      </c>
      <c r="BX27" s="79">
        <f t="shared" si="4"/>
        <v>52552.64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307000</v>
      </c>
      <c r="E28" s="78">
        <f t="shared" si="5"/>
        <v>0</v>
      </c>
      <c r="F28" s="79">
        <f t="shared" si="5"/>
        <v>327565.54000000004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24000</v>
      </c>
      <c r="N28" s="78">
        <f t="shared" si="5"/>
        <v>0</v>
      </c>
      <c r="O28" s="77">
        <f t="shared" si="5"/>
        <v>27552.64</v>
      </c>
      <c r="P28" s="98">
        <f t="shared" si="5"/>
        <v>0</v>
      </c>
      <c r="Q28" s="78">
        <f t="shared" si="5"/>
        <v>0</v>
      </c>
      <c r="R28" s="77">
        <f t="shared" si="5"/>
        <v>4820.92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1000</v>
      </c>
      <c r="Z28" s="78">
        <f t="shared" si="5"/>
        <v>0</v>
      </c>
      <c r="AA28" s="77">
        <f t="shared" si="5"/>
        <v>8076</v>
      </c>
      <c r="AB28" s="98">
        <f t="shared" si="5"/>
        <v>40000</v>
      </c>
      <c r="AC28" s="78">
        <f t="shared" si="5"/>
        <v>0</v>
      </c>
      <c r="AD28" s="77">
        <f t="shared" si="5"/>
        <v>40000</v>
      </c>
      <c r="AE28" s="98">
        <f t="shared" si="5"/>
        <v>163088.6</v>
      </c>
      <c r="AF28" s="78">
        <f t="shared" si="5"/>
        <v>0</v>
      </c>
      <c r="AG28" s="77">
        <f t="shared" si="5"/>
        <v>165195.16</v>
      </c>
      <c r="AH28" s="98">
        <f t="shared" si="5"/>
        <v>25000</v>
      </c>
      <c r="AI28" s="78">
        <f t="shared" si="5"/>
        <v>0</v>
      </c>
      <c r="AJ28" s="77">
        <f aca="true" t="shared" si="6" ref="AJ28:BO28">AJ23+AJ24+AJ25+AJ26+AJ27</f>
        <v>32666.68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560088.6</v>
      </c>
      <c r="BW28" s="77">
        <f>BW23+BW24+BW25+BW26+BW27</f>
        <v>0</v>
      </c>
      <c r="BX28" s="95">
        <f>BX23+BX24+BX25+BX26+BX27</f>
        <v>605876.9400000001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>
        <v>85000</v>
      </c>
      <c r="E34" s="89">
        <v>0</v>
      </c>
      <c r="F34" s="90">
        <v>85000</v>
      </c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85000</v>
      </c>
      <c r="BW34" s="77">
        <f t="shared" si="7"/>
        <v>0</v>
      </c>
      <c r="BX34" s="79">
        <f t="shared" si="7"/>
        <v>85000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85000</v>
      </c>
      <c r="E35" s="78">
        <f t="shared" si="8"/>
        <v>0</v>
      </c>
      <c r="F35" s="79">
        <f t="shared" si="8"/>
        <v>85000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85000</v>
      </c>
      <c r="BW35" s="77">
        <f>BW31+BW32+BW33+BW34</f>
        <v>0</v>
      </c>
      <c r="BX35" s="95">
        <f>BX31+BX32+BX33+BX34</f>
        <v>85000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38866</v>
      </c>
      <c r="BM40" s="89">
        <v>0</v>
      </c>
      <c r="BN40" s="101">
        <v>38866</v>
      </c>
      <c r="BO40" s="97"/>
      <c r="BP40" s="89"/>
      <c r="BQ40" s="101"/>
      <c r="BR40" s="97"/>
      <c r="BS40" s="89"/>
      <c r="BT40" s="101"/>
      <c r="BU40" s="76"/>
      <c r="BV40" s="85">
        <f t="shared" si="10"/>
        <v>38866</v>
      </c>
      <c r="BW40" s="77">
        <f t="shared" si="10"/>
        <v>0</v>
      </c>
      <c r="BX40" s="79">
        <f t="shared" si="10"/>
        <v>38866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38866</v>
      </c>
      <c r="BM42" s="78">
        <f t="shared" si="12"/>
        <v>0</v>
      </c>
      <c r="BN42" s="77">
        <f t="shared" si="12"/>
        <v>38866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38866</v>
      </c>
      <c r="BW42" s="77">
        <f>BW38+BW39+BW40+BW41</f>
        <v>0</v>
      </c>
      <c r="BX42" s="95">
        <f>BX38+BX39+BX40+BX41</f>
        <v>38866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162414</v>
      </c>
      <c r="BS49" s="89">
        <v>0</v>
      </c>
      <c r="BT49" s="101">
        <v>166780.7</v>
      </c>
      <c r="BU49" s="76"/>
      <c r="BV49" s="85">
        <f aca="true" t="shared" si="15" ref="BV49:BX50">D49+G49+J49+M49+P49+S49+V49+Y49+AB49+AE49+AH49+AK49+AN49+AQ49+AT49+AW49+AZ49+BC49+BF49+BI49+BL49+BO49+BR49</f>
        <v>162414</v>
      </c>
      <c r="BW49" s="77">
        <f t="shared" si="15"/>
        <v>0</v>
      </c>
      <c r="BX49" s="79">
        <f t="shared" si="15"/>
        <v>166780.7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74000</v>
      </c>
      <c r="BS50" s="89">
        <v>0</v>
      </c>
      <c r="BT50" s="101">
        <v>74000</v>
      </c>
      <c r="BU50" s="76"/>
      <c r="BV50" s="85">
        <f t="shared" si="15"/>
        <v>74000</v>
      </c>
      <c r="BW50" s="77">
        <f t="shared" si="15"/>
        <v>0</v>
      </c>
      <c r="BX50" s="79">
        <f t="shared" si="15"/>
        <v>74000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236414</v>
      </c>
      <c r="BS51" s="78">
        <f>BS49+BS50</f>
        <v>0</v>
      </c>
      <c r="BT51" s="77">
        <f>BT49+BT50</f>
        <v>240780.7</v>
      </c>
      <c r="BU51" s="85"/>
      <c r="BV51" s="85">
        <f>BV49+BV50</f>
        <v>236414</v>
      </c>
      <c r="BW51" s="77">
        <f>BW49+BW50</f>
        <v>0</v>
      </c>
      <c r="BX51" s="95">
        <f>BX49+BX50</f>
        <v>240780.7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647565.74</v>
      </c>
      <c r="E53" s="86">
        <f t="shared" si="18"/>
        <v>0</v>
      </c>
      <c r="F53" s="86">
        <f t="shared" si="18"/>
        <v>713276.66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34150</v>
      </c>
      <c r="K53" s="86">
        <f t="shared" si="18"/>
        <v>0</v>
      </c>
      <c r="L53" s="86">
        <f t="shared" si="18"/>
        <v>34215.58</v>
      </c>
      <c r="M53" s="86">
        <f t="shared" si="18"/>
        <v>81570</v>
      </c>
      <c r="N53" s="86">
        <f t="shared" si="18"/>
        <v>0</v>
      </c>
      <c r="O53" s="86">
        <f t="shared" si="18"/>
        <v>90309.89</v>
      </c>
      <c r="P53" s="86">
        <f t="shared" si="18"/>
        <v>800</v>
      </c>
      <c r="Q53" s="86">
        <f t="shared" si="18"/>
        <v>0</v>
      </c>
      <c r="R53" s="86">
        <f t="shared" si="18"/>
        <v>5620.92</v>
      </c>
      <c r="S53" s="86">
        <f t="shared" si="18"/>
        <v>10850</v>
      </c>
      <c r="T53" s="86">
        <f t="shared" si="18"/>
        <v>0</v>
      </c>
      <c r="U53" s="86">
        <f t="shared" si="18"/>
        <v>11565.52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2400</v>
      </c>
      <c r="Z53" s="86">
        <f t="shared" si="18"/>
        <v>0</v>
      </c>
      <c r="AA53" s="86">
        <f t="shared" si="18"/>
        <v>9476</v>
      </c>
      <c r="AB53" s="86">
        <f t="shared" si="18"/>
        <v>129706</v>
      </c>
      <c r="AC53" s="86">
        <f t="shared" si="18"/>
        <v>0</v>
      </c>
      <c r="AD53" s="86">
        <f t="shared" si="18"/>
        <v>141227.63999999998</v>
      </c>
      <c r="AE53" s="86">
        <f t="shared" si="18"/>
        <v>215018.6</v>
      </c>
      <c r="AF53" s="86">
        <f t="shared" si="18"/>
        <v>0</v>
      </c>
      <c r="AG53" s="86">
        <f t="shared" si="18"/>
        <v>225697.18</v>
      </c>
      <c r="AH53" s="86">
        <f t="shared" si="18"/>
        <v>25100</v>
      </c>
      <c r="AI53" s="86">
        <f t="shared" si="18"/>
        <v>0</v>
      </c>
      <c r="AJ53" s="86">
        <f aca="true" t="shared" si="19" ref="AJ53:BT53">AJ20+AJ28+AJ35+AJ42+AJ46+AJ51</f>
        <v>32766.68</v>
      </c>
      <c r="AK53" s="86">
        <f t="shared" si="19"/>
        <v>21420</v>
      </c>
      <c r="AL53" s="86">
        <f t="shared" si="19"/>
        <v>0</v>
      </c>
      <c r="AM53" s="86">
        <f t="shared" si="19"/>
        <v>21420.62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400</v>
      </c>
      <c r="AR53" s="86">
        <f t="shared" si="19"/>
        <v>0</v>
      </c>
      <c r="AS53" s="86">
        <f t="shared" si="19"/>
        <v>443.03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19790</v>
      </c>
      <c r="BJ53" s="86">
        <f t="shared" si="19"/>
        <v>0</v>
      </c>
      <c r="BK53" s="86">
        <f t="shared" si="19"/>
        <v>3000</v>
      </c>
      <c r="BL53" s="86">
        <f t="shared" si="19"/>
        <v>54171</v>
      </c>
      <c r="BM53" s="86">
        <f t="shared" si="19"/>
        <v>0</v>
      </c>
      <c r="BN53" s="86">
        <f t="shared" si="19"/>
        <v>54171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236414</v>
      </c>
      <c r="BS53" s="86">
        <f t="shared" si="19"/>
        <v>0</v>
      </c>
      <c r="BT53" s="86">
        <f t="shared" si="19"/>
        <v>240780.7</v>
      </c>
      <c r="BU53" s="86">
        <f>BU8</f>
        <v>0</v>
      </c>
      <c r="BV53" s="102">
        <f>BV8+BV20+BV28+BV35+BV42+BV46+BV51</f>
        <v>1479355.3399999999</v>
      </c>
      <c r="BW53" s="87">
        <f>BW20+BW28+BW35+BW42+BW46+BW51</f>
        <v>0</v>
      </c>
      <c r="BX53" s="87">
        <f>BX20+BX28+BX35+BX42+BX46+BX51</f>
        <v>1583971.4200000002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107814</v>
      </c>
      <c r="E10" s="89">
        <v>0</v>
      </c>
      <c r="F10" s="90"/>
      <c r="G10" s="88"/>
      <c r="H10" s="89"/>
      <c r="I10" s="90"/>
      <c r="J10" s="97">
        <v>31400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139214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6502</v>
      </c>
      <c r="E11" s="89">
        <v>0</v>
      </c>
      <c r="F11" s="90"/>
      <c r="G11" s="88"/>
      <c r="H11" s="89"/>
      <c r="I11" s="90"/>
      <c r="J11" s="97">
        <v>2100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4170</v>
      </c>
      <c r="AC11" s="89">
        <v>0</v>
      </c>
      <c r="AD11" s="90"/>
      <c r="AE11" s="91">
        <v>35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12807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78746</v>
      </c>
      <c r="E12" s="89">
        <v>0</v>
      </c>
      <c r="F12" s="90"/>
      <c r="G12" s="88"/>
      <c r="H12" s="89"/>
      <c r="I12" s="90"/>
      <c r="J12" s="97">
        <v>600</v>
      </c>
      <c r="K12" s="89">
        <v>0</v>
      </c>
      <c r="L12" s="101"/>
      <c r="M12" s="91">
        <v>33300</v>
      </c>
      <c r="N12" s="89">
        <v>0</v>
      </c>
      <c r="O12" s="90"/>
      <c r="P12" s="91">
        <v>800</v>
      </c>
      <c r="Q12" s="89">
        <v>0</v>
      </c>
      <c r="R12" s="90"/>
      <c r="S12" s="91">
        <v>4500</v>
      </c>
      <c r="T12" s="89">
        <v>0</v>
      </c>
      <c r="U12" s="90"/>
      <c r="V12" s="91">
        <v>0</v>
      </c>
      <c r="W12" s="89">
        <v>0</v>
      </c>
      <c r="X12" s="90"/>
      <c r="Y12" s="91"/>
      <c r="Z12" s="89"/>
      <c r="AA12" s="90"/>
      <c r="AB12" s="91">
        <v>3286</v>
      </c>
      <c r="AC12" s="89">
        <v>0</v>
      </c>
      <c r="AD12" s="90"/>
      <c r="AE12" s="91">
        <v>46845</v>
      </c>
      <c r="AF12" s="89">
        <v>0</v>
      </c>
      <c r="AG12" s="90"/>
      <c r="AH12" s="91">
        <v>100</v>
      </c>
      <c r="AI12" s="89">
        <v>0</v>
      </c>
      <c r="AJ12" s="90"/>
      <c r="AK12" s="91">
        <v>1100</v>
      </c>
      <c r="AL12" s="89">
        <v>0</v>
      </c>
      <c r="AM12" s="90"/>
      <c r="AN12" s="91"/>
      <c r="AO12" s="89"/>
      <c r="AP12" s="90"/>
      <c r="AQ12" s="91">
        <v>450</v>
      </c>
      <c r="AR12" s="89">
        <v>0</v>
      </c>
      <c r="AS12" s="90"/>
      <c r="AT12" s="91"/>
      <c r="AU12" s="89"/>
      <c r="AV12" s="90"/>
      <c r="AW12" s="91">
        <v>0</v>
      </c>
      <c r="AX12" s="89">
        <v>0</v>
      </c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169727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3379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24620</v>
      </c>
      <c r="N13" s="89">
        <v>0</v>
      </c>
      <c r="O13" s="90"/>
      <c r="P13" s="91">
        <v>0</v>
      </c>
      <c r="Q13" s="89">
        <v>0</v>
      </c>
      <c r="R13" s="90"/>
      <c r="S13" s="91">
        <v>6350</v>
      </c>
      <c r="T13" s="89">
        <v>0</v>
      </c>
      <c r="U13" s="90"/>
      <c r="V13" s="91">
        <v>0</v>
      </c>
      <c r="W13" s="89">
        <v>0</v>
      </c>
      <c r="X13" s="90"/>
      <c r="Y13" s="91">
        <v>1400</v>
      </c>
      <c r="Z13" s="89">
        <v>0</v>
      </c>
      <c r="AA13" s="90"/>
      <c r="AB13" s="91">
        <v>80150</v>
      </c>
      <c r="AC13" s="89">
        <v>0</v>
      </c>
      <c r="AD13" s="90"/>
      <c r="AE13" s="91"/>
      <c r="AF13" s="89"/>
      <c r="AG13" s="90"/>
      <c r="AH13" s="91"/>
      <c r="AI13" s="89"/>
      <c r="AJ13" s="90"/>
      <c r="AK13" s="91">
        <v>20370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136269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13897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13897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1900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1900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31060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20178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51238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229401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34100</v>
      </c>
      <c r="K20" s="78">
        <f t="shared" si="1"/>
        <v>0</v>
      </c>
      <c r="L20" s="77">
        <f t="shared" si="1"/>
        <v>0</v>
      </c>
      <c r="M20" s="98">
        <f t="shared" si="1"/>
        <v>57920</v>
      </c>
      <c r="N20" s="78">
        <f t="shared" si="1"/>
        <v>0</v>
      </c>
      <c r="O20" s="77">
        <f t="shared" si="1"/>
        <v>0</v>
      </c>
      <c r="P20" s="98">
        <f t="shared" si="1"/>
        <v>800</v>
      </c>
      <c r="Q20" s="78">
        <f t="shared" si="1"/>
        <v>0</v>
      </c>
      <c r="R20" s="77">
        <f t="shared" si="1"/>
        <v>0</v>
      </c>
      <c r="S20" s="98">
        <f t="shared" si="1"/>
        <v>10850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1400</v>
      </c>
      <c r="Z20" s="78">
        <f t="shared" si="1"/>
        <v>0</v>
      </c>
      <c r="AA20" s="77">
        <f t="shared" si="1"/>
        <v>0</v>
      </c>
      <c r="AB20" s="98">
        <f t="shared" si="1"/>
        <v>87606</v>
      </c>
      <c r="AC20" s="78">
        <f t="shared" si="1"/>
        <v>0</v>
      </c>
      <c r="AD20" s="77">
        <f t="shared" si="1"/>
        <v>0</v>
      </c>
      <c r="AE20" s="98">
        <f t="shared" si="1"/>
        <v>46880</v>
      </c>
      <c r="AF20" s="78">
        <f t="shared" si="1"/>
        <v>0</v>
      </c>
      <c r="AG20" s="77">
        <f t="shared" si="1"/>
        <v>0</v>
      </c>
      <c r="AH20" s="98">
        <f t="shared" si="1"/>
        <v>100</v>
      </c>
      <c r="AI20" s="78">
        <f t="shared" si="1"/>
        <v>0</v>
      </c>
      <c r="AJ20" s="77">
        <f t="shared" si="1"/>
        <v>0</v>
      </c>
      <c r="AK20" s="98">
        <f t="shared" si="1"/>
        <v>21470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450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20178</v>
      </c>
      <c r="BJ20" s="78">
        <f t="shared" si="1"/>
        <v>0</v>
      </c>
      <c r="BK20" s="77">
        <f t="shared" si="1"/>
        <v>0</v>
      </c>
      <c r="BL20" s="98">
        <f t="shared" si="1"/>
        <v>13897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525052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1000</v>
      </c>
      <c r="Z24" s="89">
        <v>0</v>
      </c>
      <c r="AA24" s="101"/>
      <c r="AB24" s="97">
        <v>20000</v>
      </c>
      <c r="AC24" s="89">
        <v>0</v>
      </c>
      <c r="AD24" s="101"/>
      <c r="AE24" s="97">
        <v>95000</v>
      </c>
      <c r="AF24" s="89">
        <v>0</v>
      </c>
      <c r="AG24" s="101"/>
      <c r="AH24" s="97">
        <v>0</v>
      </c>
      <c r="AI24" s="89">
        <v>0</v>
      </c>
      <c r="AJ24" s="101"/>
      <c r="AK24" s="97">
        <v>0</v>
      </c>
      <c r="AL24" s="89">
        <v>0</v>
      </c>
      <c r="AM24" s="101"/>
      <c r="AN24" s="97">
        <v>0</v>
      </c>
      <c r="AO24" s="89">
        <v>0</v>
      </c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116000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>
        <v>0</v>
      </c>
      <c r="N27" s="89">
        <v>0</v>
      </c>
      <c r="O27" s="101"/>
      <c r="P27" s="97"/>
      <c r="Q27" s="89"/>
      <c r="R27" s="101"/>
      <c r="S27" s="97">
        <v>0</v>
      </c>
      <c r="T27" s="89">
        <v>0</v>
      </c>
      <c r="U27" s="101"/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/>
      <c r="AE27" s="97">
        <v>0</v>
      </c>
      <c r="AF27" s="89">
        <v>0</v>
      </c>
      <c r="AG27" s="101"/>
      <c r="AH27" s="97">
        <v>0</v>
      </c>
      <c r="AI27" s="89">
        <v>0</v>
      </c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1000</v>
      </c>
      <c r="Z28" s="78">
        <f t="shared" si="3"/>
        <v>0</v>
      </c>
      <c r="AA28" s="77">
        <f t="shared" si="3"/>
        <v>0</v>
      </c>
      <c r="AB28" s="98">
        <f t="shared" si="3"/>
        <v>20000</v>
      </c>
      <c r="AC28" s="78">
        <f t="shared" si="3"/>
        <v>0</v>
      </c>
      <c r="AD28" s="77">
        <f t="shared" si="3"/>
        <v>0</v>
      </c>
      <c r="AE28" s="98">
        <f t="shared" si="3"/>
        <v>95000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116000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>
        <v>0</v>
      </c>
      <c r="E34" s="89">
        <v>0</v>
      </c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42712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42712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42712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42712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162414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162414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69000</v>
      </c>
      <c r="BS50" s="89">
        <v>0</v>
      </c>
      <c r="BT50" s="101"/>
      <c r="BU50" s="76"/>
      <c r="BV50" s="85">
        <f t="shared" si="9"/>
        <v>69000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231414</v>
      </c>
      <c r="BS51" s="78">
        <f>BS49+BS50</f>
        <v>0</v>
      </c>
      <c r="BT51" s="77">
        <f>BT49+BT50</f>
        <v>0</v>
      </c>
      <c r="BU51" s="85"/>
      <c r="BV51" s="85">
        <f>BV49+BV50</f>
        <v>231414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229401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34100</v>
      </c>
      <c r="K53" s="86">
        <f t="shared" si="11"/>
        <v>0</v>
      </c>
      <c r="L53" s="86">
        <f t="shared" si="11"/>
        <v>0</v>
      </c>
      <c r="M53" s="86">
        <f t="shared" si="11"/>
        <v>57920</v>
      </c>
      <c r="N53" s="86">
        <f t="shared" si="11"/>
        <v>0</v>
      </c>
      <c r="O53" s="86">
        <f t="shared" si="11"/>
        <v>0</v>
      </c>
      <c r="P53" s="86">
        <f t="shared" si="11"/>
        <v>800</v>
      </c>
      <c r="Q53" s="86">
        <f t="shared" si="11"/>
        <v>0</v>
      </c>
      <c r="R53" s="86">
        <f t="shared" si="11"/>
        <v>0</v>
      </c>
      <c r="S53" s="86">
        <f t="shared" si="11"/>
        <v>10850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2400</v>
      </c>
      <c r="Z53" s="86">
        <f t="shared" si="11"/>
        <v>0</v>
      </c>
      <c r="AA53" s="86">
        <f t="shared" si="11"/>
        <v>0</v>
      </c>
      <c r="AB53" s="86">
        <f t="shared" si="11"/>
        <v>107606</v>
      </c>
      <c r="AC53" s="86">
        <f t="shared" si="11"/>
        <v>0</v>
      </c>
      <c r="AD53" s="86">
        <f t="shared" si="11"/>
        <v>0</v>
      </c>
      <c r="AE53" s="86">
        <f t="shared" si="11"/>
        <v>141880</v>
      </c>
      <c r="AF53" s="86">
        <f t="shared" si="11"/>
        <v>0</v>
      </c>
      <c r="AG53" s="86">
        <f t="shared" si="11"/>
        <v>0</v>
      </c>
      <c r="AH53" s="86">
        <f t="shared" si="11"/>
        <v>100</v>
      </c>
      <c r="AI53" s="86">
        <f t="shared" si="11"/>
        <v>0</v>
      </c>
      <c r="AJ53" s="86">
        <f t="shared" si="11"/>
        <v>0</v>
      </c>
      <c r="AK53" s="86">
        <f t="shared" si="11"/>
        <v>21470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450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20178</v>
      </c>
      <c r="BJ53" s="86">
        <f t="shared" si="11"/>
        <v>0</v>
      </c>
      <c r="BK53" s="86">
        <f t="shared" si="11"/>
        <v>0</v>
      </c>
      <c r="BL53" s="86">
        <f t="shared" si="11"/>
        <v>56609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231414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915178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107814</v>
      </c>
      <c r="E10" s="89">
        <v>0</v>
      </c>
      <c r="F10" s="90"/>
      <c r="G10" s="88"/>
      <c r="H10" s="89"/>
      <c r="I10" s="90"/>
      <c r="J10" s="97">
        <v>31400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139214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6502</v>
      </c>
      <c r="E11" s="89">
        <v>0</v>
      </c>
      <c r="F11" s="90"/>
      <c r="G11" s="88"/>
      <c r="H11" s="89"/>
      <c r="I11" s="90"/>
      <c r="J11" s="97">
        <v>2100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4170</v>
      </c>
      <c r="AC11" s="89">
        <v>0</v>
      </c>
      <c r="AD11" s="90"/>
      <c r="AE11" s="91">
        <v>35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12807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78246</v>
      </c>
      <c r="E12" s="89">
        <v>0</v>
      </c>
      <c r="F12" s="90"/>
      <c r="G12" s="88"/>
      <c r="H12" s="89"/>
      <c r="I12" s="90"/>
      <c r="J12" s="97">
        <v>1100</v>
      </c>
      <c r="K12" s="89">
        <v>0</v>
      </c>
      <c r="L12" s="101"/>
      <c r="M12" s="91">
        <v>33750</v>
      </c>
      <c r="N12" s="89">
        <v>0</v>
      </c>
      <c r="O12" s="90"/>
      <c r="P12" s="91">
        <v>800</v>
      </c>
      <c r="Q12" s="89">
        <v>0</v>
      </c>
      <c r="R12" s="90"/>
      <c r="S12" s="91">
        <v>4500</v>
      </c>
      <c r="T12" s="89">
        <v>0</v>
      </c>
      <c r="U12" s="90"/>
      <c r="V12" s="91">
        <v>0</v>
      </c>
      <c r="W12" s="89">
        <v>0</v>
      </c>
      <c r="X12" s="90"/>
      <c r="Y12" s="91"/>
      <c r="Z12" s="89"/>
      <c r="AA12" s="90"/>
      <c r="AB12" s="91">
        <v>3336</v>
      </c>
      <c r="AC12" s="89">
        <v>0</v>
      </c>
      <c r="AD12" s="90"/>
      <c r="AE12" s="91">
        <v>45445</v>
      </c>
      <c r="AF12" s="89">
        <v>0</v>
      </c>
      <c r="AG12" s="90"/>
      <c r="AH12" s="91">
        <v>50</v>
      </c>
      <c r="AI12" s="89">
        <v>0</v>
      </c>
      <c r="AJ12" s="90"/>
      <c r="AK12" s="91">
        <v>1100</v>
      </c>
      <c r="AL12" s="89">
        <v>0</v>
      </c>
      <c r="AM12" s="90"/>
      <c r="AN12" s="91"/>
      <c r="AO12" s="89"/>
      <c r="AP12" s="90"/>
      <c r="AQ12" s="91">
        <v>450</v>
      </c>
      <c r="AR12" s="89">
        <v>0</v>
      </c>
      <c r="AS12" s="90"/>
      <c r="AT12" s="91"/>
      <c r="AU12" s="89"/>
      <c r="AV12" s="90"/>
      <c r="AW12" s="91">
        <v>0</v>
      </c>
      <c r="AX12" s="89">
        <v>0</v>
      </c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168777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3379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24620</v>
      </c>
      <c r="N13" s="89">
        <v>0</v>
      </c>
      <c r="O13" s="90"/>
      <c r="P13" s="91">
        <v>0</v>
      </c>
      <c r="Q13" s="89">
        <v>0</v>
      </c>
      <c r="R13" s="90"/>
      <c r="S13" s="91">
        <v>6350</v>
      </c>
      <c r="T13" s="89">
        <v>0</v>
      </c>
      <c r="U13" s="90"/>
      <c r="V13" s="91">
        <v>0</v>
      </c>
      <c r="W13" s="89">
        <v>0</v>
      </c>
      <c r="X13" s="90"/>
      <c r="Y13" s="91">
        <v>1400</v>
      </c>
      <c r="Z13" s="89">
        <v>0</v>
      </c>
      <c r="AA13" s="90"/>
      <c r="AB13" s="91">
        <v>80180</v>
      </c>
      <c r="AC13" s="89">
        <v>0</v>
      </c>
      <c r="AD13" s="90"/>
      <c r="AE13" s="91"/>
      <c r="AF13" s="89"/>
      <c r="AG13" s="90"/>
      <c r="AH13" s="91"/>
      <c r="AI13" s="89"/>
      <c r="AJ13" s="90"/>
      <c r="AK13" s="91">
        <v>20370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136299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12095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12095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1900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1900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31060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20371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51431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228901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34600</v>
      </c>
      <c r="K20" s="78">
        <f t="shared" si="1"/>
        <v>0</v>
      </c>
      <c r="L20" s="77">
        <f t="shared" si="1"/>
        <v>0</v>
      </c>
      <c r="M20" s="98">
        <f t="shared" si="1"/>
        <v>58370</v>
      </c>
      <c r="N20" s="78">
        <f t="shared" si="1"/>
        <v>0</v>
      </c>
      <c r="O20" s="77">
        <f t="shared" si="1"/>
        <v>0</v>
      </c>
      <c r="P20" s="98">
        <f t="shared" si="1"/>
        <v>800</v>
      </c>
      <c r="Q20" s="78">
        <f t="shared" si="1"/>
        <v>0</v>
      </c>
      <c r="R20" s="77">
        <f t="shared" si="1"/>
        <v>0</v>
      </c>
      <c r="S20" s="98">
        <f t="shared" si="1"/>
        <v>10850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1400</v>
      </c>
      <c r="Z20" s="78">
        <f t="shared" si="1"/>
        <v>0</v>
      </c>
      <c r="AA20" s="77">
        <f t="shared" si="1"/>
        <v>0</v>
      </c>
      <c r="AB20" s="98">
        <f t="shared" si="1"/>
        <v>87686</v>
      </c>
      <c r="AC20" s="78">
        <f t="shared" si="1"/>
        <v>0</v>
      </c>
      <c r="AD20" s="77">
        <f t="shared" si="1"/>
        <v>0</v>
      </c>
      <c r="AE20" s="98">
        <f t="shared" si="1"/>
        <v>45480</v>
      </c>
      <c r="AF20" s="78">
        <f t="shared" si="1"/>
        <v>0</v>
      </c>
      <c r="AG20" s="77">
        <f t="shared" si="1"/>
        <v>0</v>
      </c>
      <c r="AH20" s="98">
        <f t="shared" si="1"/>
        <v>50</v>
      </c>
      <c r="AI20" s="78">
        <f t="shared" si="1"/>
        <v>0</v>
      </c>
      <c r="AJ20" s="77">
        <f t="shared" si="1"/>
        <v>0</v>
      </c>
      <c r="AK20" s="98">
        <f t="shared" si="1"/>
        <v>21470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450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20371</v>
      </c>
      <c r="BJ20" s="78">
        <f t="shared" si="1"/>
        <v>0</v>
      </c>
      <c r="BK20" s="77">
        <f t="shared" si="1"/>
        <v>0</v>
      </c>
      <c r="BL20" s="98">
        <f t="shared" si="1"/>
        <v>12095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522523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>
        <v>150000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1000</v>
      </c>
      <c r="Z24" s="89">
        <v>0</v>
      </c>
      <c r="AA24" s="101"/>
      <c r="AB24" s="97">
        <v>15000</v>
      </c>
      <c r="AC24" s="89">
        <v>0</v>
      </c>
      <c r="AD24" s="101"/>
      <c r="AE24" s="97">
        <v>95000</v>
      </c>
      <c r="AF24" s="89">
        <v>0</v>
      </c>
      <c r="AG24" s="101"/>
      <c r="AH24" s="97">
        <v>0</v>
      </c>
      <c r="AI24" s="89">
        <v>0</v>
      </c>
      <c r="AJ24" s="101"/>
      <c r="AK24" s="97">
        <v>0</v>
      </c>
      <c r="AL24" s="89">
        <v>0</v>
      </c>
      <c r="AM24" s="101"/>
      <c r="AN24" s="97">
        <v>0</v>
      </c>
      <c r="AO24" s="89">
        <v>0</v>
      </c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261000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>
        <v>0</v>
      </c>
      <c r="N27" s="89">
        <v>0</v>
      </c>
      <c r="O27" s="101"/>
      <c r="P27" s="97"/>
      <c r="Q27" s="89"/>
      <c r="R27" s="101"/>
      <c r="S27" s="97">
        <v>0</v>
      </c>
      <c r="T27" s="89">
        <v>0</v>
      </c>
      <c r="U27" s="101"/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/>
      <c r="AE27" s="97">
        <v>0</v>
      </c>
      <c r="AF27" s="89">
        <v>0</v>
      </c>
      <c r="AG27" s="101"/>
      <c r="AH27" s="97">
        <v>0</v>
      </c>
      <c r="AI27" s="89">
        <v>0</v>
      </c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150000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1000</v>
      </c>
      <c r="Z28" s="78">
        <f t="shared" si="3"/>
        <v>0</v>
      </c>
      <c r="AA28" s="77">
        <f t="shared" si="3"/>
        <v>0</v>
      </c>
      <c r="AB28" s="98">
        <f t="shared" si="3"/>
        <v>15000</v>
      </c>
      <c r="AC28" s="78">
        <f t="shared" si="3"/>
        <v>0</v>
      </c>
      <c r="AD28" s="77">
        <f t="shared" si="3"/>
        <v>0</v>
      </c>
      <c r="AE28" s="98">
        <f t="shared" si="3"/>
        <v>95000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261000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>
        <v>0</v>
      </c>
      <c r="E34" s="89">
        <v>0</v>
      </c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19593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19593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19593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19593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162414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162414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69000</v>
      </c>
      <c r="BS50" s="89">
        <v>0</v>
      </c>
      <c r="BT50" s="101"/>
      <c r="BU50" s="76"/>
      <c r="BV50" s="85">
        <f t="shared" si="9"/>
        <v>69000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231414</v>
      </c>
      <c r="BS51" s="78">
        <f>BS49+BS50</f>
        <v>0</v>
      </c>
      <c r="BT51" s="77">
        <f>BT49+BT50</f>
        <v>0</v>
      </c>
      <c r="BU51" s="85"/>
      <c r="BV51" s="85">
        <f>BV49+BV50</f>
        <v>231414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228901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34600</v>
      </c>
      <c r="K53" s="86">
        <f t="shared" si="11"/>
        <v>0</v>
      </c>
      <c r="L53" s="86">
        <f t="shared" si="11"/>
        <v>0</v>
      </c>
      <c r="M53" s="86">
        <f t="shared" si="11"/>
        <v>58370</v>
      </c>
      <c r="N53" s="86">
        <f t="shared" si="11"/>
        <v>0</v>
      </c>
      <c r="O53" s="86">
        <f t="shared" si="11"/>
        <v>0</v>
      </c>
      <c r="P53" s="86">
        <f t="shared" si="11"/>
        <v>150800</v>
      </c>
      <c r="Q53" s="86">
        <f t="shared" si="11"/>
        <v>0</v>
      </c>
      <c r="R53" s="86">
        <f t="shared" si="11"/>
        <v>0</v>
      </c>
      <c r="S53" s="86">
        <f t="shared" si="11"/>
        <v>10850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2400</v>
      </c>
      <c r="Z53" s="86">
        <f t="shared" si="11"/>
        <v>0</v>
      </c>
      <c r="AA53" s="86">
        <f t="shared" si="11"/>
        <v>0</v>
      </c>
      <c r="AB53" s="86">
        <f t="shared" si="11"/>
        <v>102686</v>
      </c>
      <c r="AC53" s="86">
        <f t="shared" si="11"/>
        <v>0</v>
      </c>
      <c r="AD53" s="86">
        <f t="shared" si="11"/>
        <v>0</v>
      </c>
      <c r="AE53" s="86">
        <f t="shared" si="11"/>
        <v>140480</v>
      </c>
      <c r="AF53" s="86">
        <f t="shared" si="11"/>
        <v>0</v>
      </c>
      <c r="AG53" s="86">
        <f t="shared" si="11"/>
        <v>0</v>
      </c>
      <c r="AH53" s="86">
        <f t="shared" si="11"/>
        <v>50</v>
      </c>
      <c r="AI53" s="86">
        <f t="shared" si="11"/>
        <v>0</v>
      </c>
      <c r="AJ53" s="86">
        <f t="shared" si="11"/>
        <v>0</v>
      </c>
      <c r="AK53" s="86">
        <f t="shared" si="11"/>
        <v>21470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450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20371</v>
      </c>
      <c r="BJ53" s="86">
        <f t="shared" si="11"/>
        <v>0</v>
      </c>
      <c r="BK53" s="86">
        <f t="shared" si="11"/>
        <v>0</v>
      </c>
      <c r="BL53" s="86">
        <f t="shared" si="11"/>
        <v>31688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231414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1034530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2020-04-02T09:05:02Z</dcterms:modified>
  <cp:category/>
  <cp:version/>
  <cp:contentType/>
  <cp:contentStatus/>
</cp:coreProperties>
</file>