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8" sheetId="1" r:id="rId1"/>
    <sheet name="Entrate_Bilancio_2019" sheetId="2" r:id="rId2"/>
    <sheet name="Entrate_Bilancio_2020" sheetId="3" r:id="rId3"/>
    <sheet name="Entrate_Rendiconto_Anno0" sheetId="4" state="hidden" r:id="rId4"/>
    <sheet name="Spese_Bilancio_2018" sheetId="5" r:id="rId5"/>
    <sheet name="Spese_Bilancio_2019" sheetId="6" r:id="rId6"/>
    <sheet name="Spese_Bilancio_2020" sheetId="7" r:id="rId7"/>
    <sheet name="Spese_Rendiconto_Anno0" sheetId="8" state="hidden" r:id="rId8"/>
  </sheets>
  <definedNames>
    <definedName name="_xlnm.Print_Area" localSheetId="0">'Entrate_Bilancio_2018'!$B$1:$E$58</definedName>
    <definedName name="_xlnm.Print_Area" localSheetId="1">'Entrate_Bilancio_2019'!$B$1:$E$58</definedName>
    <definedName name="_xlnm.Print_Area" localSheetId="2">'Entrate_Bilancio_2020'!$B$1:$E$58</definedName>
    <definedName name="_xlnm.Print_Area" localSheetId="3">'Entrate_Rendiconto_Anno0'!$B$1:$E$59</definedName>
    <definedName name="_xlnm.Print_Area" localSheetId="4">'Spese_Bilancio_2018'!$B$1:$BX$53</definedName>
    <definedName name="_xlnm.Print_Area" localSheetId="5">'Spese_Bilancio_2019'!$B$1:$BX$53</definedName>
    <definedName name="_xlnm.Print_Area" localSheetId="6">'Spese_Bilancio_2020'!$B$1:$BX$53</definedName>
    <definedName name="_xlnm.Print_Area" localSheetId="7">'Spese_Rendiconto_Anno0'!$B$1:$BX$54</definedName>
    <definedName name="_xlnm.Print_Titles" localSheetId="4">'Spese_Bilancio_2018'!$B:$C</definedName>
    <definedName name="_xlnm.Print_Titles" localSheetId="5">'Spese_Bilancio_2019'!$B:$C</definedName>
    <definedName name="_xlnm.Print_Titles" localSheetId="6">'Spese_Bilancio_2020'!$B:$C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<sst xmlns="http://schemas.openxmlformats.org/spreadsheetml/2006/main" count="870" uniqueCount="151">
  <si>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</si>
  <si>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</si>
  <si>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</si>
  <si>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</si>
  <si>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</si>
  <si>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</si>
  <si>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</si>
  <si>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</si>
  <si>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</si>
  <si>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</si>
  <si>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</si>
  <si>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</si>
  <si>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</si>
  <si>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</si>
  <si>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</si>
  <si>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</si>
  <si>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</si>
  <si>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</si>
  <si>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</si>
  <si>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</si>
  <si>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</si>
  <si>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</si>
  <si>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</si>
  <si>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</si>
  <si>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</si>
  <si>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</si>
  <si>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</si>
  <si>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</si>
  <si>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</si>
  <si>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</si>
  <si>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</si>
  <si>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</si>
  <si>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</si>
  <si>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</si>
  <si>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</si>
  <si>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</si>
  <si>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</si>
  <si>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</si>
  <si>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</si>
  <si>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</si>
  <si>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</si>
  <si>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</si>
  <si>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</si>
  <si>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</si>
  <si>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</si>
  <si>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</si>
  <si>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</si>
  <si>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</si>
  <si>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</si>
  <si>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</si>
  <si>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</si>
  <si>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</si>
  <si>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</si>
  <si>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</si>
  <si>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</si>
  <si>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</si>
  <si>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</si>
  <si>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</si>
  <si>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</si>
  <si>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</si>
  <si>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</si>
  <si>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</si>
  <si>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</si>
  <si>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</si>
  <si>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</si>
  <si>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</si>
  <si>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</si>
  <si>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</si>
  <si>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</si>
  <si>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</si>
  <si>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</si>
  <si>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</si>
  <si>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</si>
  <si>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</si>
  <si>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</si>
  <si>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</si>
  <si>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</si>
  <si>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</si>
  <si>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</si>
  <si>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</si>
  <si>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</si>
  <si>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</si>
  <si>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</si>
  <si>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</si>
  <si>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</si>
  <si>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</si>
  <si>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</si>
  <si>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</si>
  <si>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</si>
  <si>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</si>
  <si>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</si>
  <si>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</si>
  <si>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</si>
  <si>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</si>
  <si>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</si>
  <si>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</si>
  <si>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</si>
  <si>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</si>
  <si>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</si>
  <si>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</si>
  <si>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</si>
  <si>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</si>
  <si>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</si>
  <si>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</si>
  <si>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</si>
  <si>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</si>
  <si>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</si>
  <si>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</si>
  <si>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</si>
  <si>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</si>
  <si>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</si>
  <si>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</si>
  <si>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</si>
  <si>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</si>
  <si>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</si>
  <si>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</si>
  <si>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</si>
  <si>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</si>
  <si>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</si>
  <si>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</si>
  <si>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</si>
  <si>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</si>
  <si>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</si>
  <si>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</si>
  <si>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</si>
  <si>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</si>
  <si>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</si>
  <si>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</si>
  <si>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</si>
  <si>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</si>
  <si>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</si>
  <si>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</si>
  <si>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</si>
  <si>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</si>
  <si>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</si>
  <si>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</si>
  <si>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</si>
  <si>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</si>
  <si>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</si>
  <si>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</si>
  <si>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</si>
  <si>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</si>
  <si>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</si>
  <si>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</si>
  <si>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</si>
  <si>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</si>
  <si>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</si>
  <si>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</si>
  <si>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2018</t>
  </si>
  <si>
    <t>Dati previsionali anno 2019</t>
  </si>
  <si>
    <t>Dati previsionali 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</si>
</sst>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16391</v>
      </c>
      <c r="E5" s="38"/>
    </row>
    <row r="6" spans="2:5" ht="15">
      <c r="B6" s="8"/>
      <c r="C6" s="5" t="s">
        <v>5</v>
      </c>
      <c r="D6" s="39">
        <v>587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162307.04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281692</v>
      </c>
      <c r="E10" s="45">
        <v>342113.94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67600</v>
      </c>
      <c r="E14" s="45">
        <v>69524.83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349292</v>
      </c>
      <c r="E16" s="51">
        <f>E10+E11+E12+E13+E14+E15</f>
        <v>411638.77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83438</v>
      </c>
      <c r="E18" s="45">
        <v>90121.66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83438</v>
      </c>
      <c r="E23" s="51">
        <f>E18+E19+E20+E21+E22</f>
        <v>90121.66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65779</v>
      </c>
      <c r="E25" s="45">
        <v>73779.95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5</v>
      </c>
      <c r="E27" s="45">
        <v>5.02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44740</v>
      </c>
      <c r="E29" s="50">
        <v>49648.61</v>
      </c>
    </row>
    <row r="30" spans="2:5" ht="15.75" thickBot="1">
      <c r="B30" s="16">
        <v>30000</v>
      </c>
      <c r="C30" s="15" t="s">
        <v>32</v>
      </c>
      <c r="D30" s="48">
        <f>D25+D26+D27+D28+D29</f>
        <v>110524</v>
      </c>
      <c r="E30" s="51">
        <f>E25+E26+E27+E28+E29</f>
        <v>123433.58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0</v>
      </c>
    </row>
    <row r="34" spans="2:5" ht="15">
      <c r="B34" s="13">
        <v>40300</v>
      </c>
      <c r="C34" s="54" t="s">
        <v>37</v>
      </c>
      <c r="D34" s="61">
        <v>136348.4</v>
      </c>
      <c r="E34" s="45">
        <v>160253.87</v>
      </c>
    </row>
    <row r="35" spans="2:5" ht="15">
      <c r="B35" s="13">
        <v>40400</v>
      </c>
      <c r="C35" s="54" t="s">
        <v>38</v>
      </c>
      <c r="D35" s="39">
        <v>240599</v>
      </c>
      <c r="E35" s="45">
        <v>240599</v>
      </c>
    </row>
    <row r="36" spans="2:5" ht="15">
      <c r="B36" s="13">
        <v>40500</v>
      </c>
      <c r="C36" s="54" t="s">
        <v>39</v>
      </c>
      <c r="D36" s="49">
        <v>12908</v>
      </c>
      <c r="E36" s="50">
        <v>14345.970000000001</v>
      </c>
    </row>
    <row r="37" spans="2:5" ht="15.75" thickBot="1">
      <c r="B37" s="16">
        <v>40000</v>
      </c>
      <c r="C37" s="15" t="s">
        <v>40</v>
      </c>
      <c r="D37" s="48">
        <f>D32+D33+D34+D35+D36</f>
        <v>389855.4</v>
      </c>
      <c r="E37" s="51">
        <f>E32+E33+E34+E35+E36</f>
        <v>415198.83999999997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152414</v>
      </c>
      <c r="E54" s="45">
        <v>152414</v>
      </c>
    </row>
    <row r="55" spans="2:5" ht="15">
      <c r="B55" s="13">
        <v>90200</v>
      </c>
      <c r="C55" s="54" t="s">
        <v>62</v>
      </c>
      <c r="D55" s="61">
        <v>73500</v>
      </c>
      <c r="E55" s="62">
        <v>74879.92</v>
      </c>
    </row>
    <row r="56" spans="2:5" ht="15.75" thickBot="1">
      <c r="B56" s="16">
        <v>90000</v>
      </c>
      <c r="C56" s="15" t="s">
        <v>63</v>
      </c>
      <c r="D56" s="48">
        <f>D54+D55</f>
        <v>225914</v>
      </c>
      <c r="E56" s="51">
        <f>E54+E55</f>
        <v>227293.91999999998</v>
      </c>
    </row>
    <row r="57" spans="2:5" ht="16.5" thickBot="1" thickTop="1">
      <c r="B57" s="109" t="s">
        <v>64</v>
      </c>
      <c r="C57" s="110"/>
      <c r="D57" s="52">
        <f>D16+D23+D30+D37+D43+D49+D52+D56</f>
        <v>1159023.4</v>
      </c>
      <c r="E57" s="55">
        <f>E16+E23+E30+E37+E43+E49+E52+E56</f>
        <v>1267686.77</v>
      </c>
    </row>
    <row r="58" spans="2:5" ht="16.5" thickBot="1" thickTop="1">
      <c r="B58" s="109" t="s">
        <v>65</v>
      </c>
      <c r="C58" s="110"/>
      <c r="D58" s="52">
        <f>D57+D5+D6+D7+D8</f>
        <v>1176001.4</v>
      </c>
      <c r="E58" s="55">
        <f>E57+E5+E6+E7+E8</f>
        <v>1429993.81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289976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67600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357576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83482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83482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49747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5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44740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94492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175000</v>
      </c>
      <c r="E34" s="45"/>
    </row>
    <row r="35" spans="2:5" ht="15">
      <c r="B35" s="13">
        <v>40400</v>
      </c>
      <c r="C35" s="54" t="s">
        <v>38</v>
      </c>
      <c r="D35" s="39">
        <v>346750</v>
      </c>
      <c r="E35" s="45"/>
    </row>
    <row r="36" spans="2:5" ht="15">
      <c r="B36" s="13">
        <v>40500</v>
      </c>
      <c r="C36" s="54" t="s">
        <v>39</v>
      </c>
      <c r="D36" s="49">
        <v>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526750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152414</v>
      </c>
      <c r="E54" s="45"/>
    </row>
    <row r="55" spans="2:5" ht="15">
      <c r="B55" s="13">
        <v>90200</v>
      </c>
      <c r="C55" s="54" t="s">
        <v>62</v>
      </c>
      <c r="D55" s="61">
        <v>84000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236414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1298714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1298714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289976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67600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357576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83582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83582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48123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5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45740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93868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214750</v>
      </c>
      <c r="E35" s="45"/>
    </row>
    <row r="36" spans="2:5" ht="15">
      <c r="B36" s="13">
        <v>40500</v>
      </c>
      <c r="C36" s="54" t="s">
        <v>39</v>
      </c>
      <c r="D36" s="49">
        <v>69000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283750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152414</v>
      </c>
      <c r="E54" s="45"/>
    </row>
    <row r="55" spans="2:5" ht="15">
      <c r="B55" s="13">
        <v>90200</v>
      </c>
      <c r="C55" s="54" t="s">
        <v>62</v>
      </c>
      <c r="D55" s="61">
        <v>84000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236414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1055190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1055190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102542.4</v>
      </c>
      <c r="E10" s="89">
        <v>0</v>
      </c>
      <c r="F10" s="90">
        <v>103132.43</v>
      </c>
      <c r="G10" s="88"/>
      <c r="H10" s="89"/>
      <c r="I10" s="90"/>
      <c r="J10" s="97">
        <v>29815</v>
      </c>
      <c r="K10" s="89">
        <v>0</v>
      </c>
      <c r="L10" s="101">
        <v>29815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132357.4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132947.43</v>
      </c>
    </row>
    <row r="11" spans="2:76" ht="15">
      <c r="B11" s="13">
        <v>102</v>
      </c>
      <c r="C11" s="25" t="s">
        <v>92</v>
      </c>
      <c r="D11" s="88">
        <v>4567</v>
      </c>
      <c r="E11" s="89">
        <v>0</v>
      </c>
      <c r="F11" s="90">
        <v>4604.84</v>
      </c>
      <c r="G11" s="88"/>
      <c r="H11" s="89"/>
      <c r="I11" s="90"/>
      <c r="J11" s="97">
        <v>2000</v>
      </c>
      <c r="K11" s="89">
        <v>0</v>
      </c>
      <c r="L11" s="101">
        <v>2000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3300</v>
      </c>
      <c r="AC11" s="89">
        <v>0</v>
      </c>
      <c r="AD11" s="90">
        <v>4965.09</v>
      </c>
      <c r="AE11" s="91">
        <v>35</v>
      </c>
      <c r="AF11" s="89">
        <v>0</v>
      </c>
      <c r="AG11" s="90">
        <v>35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9902</v>
      </c>
      <c r="BW11" s="77">
        <f t="shared" si="1"/>
        <v>0</v>
      </c>
      <c r="BX11" s="79">
        <f t="shared" si="2"/>
        <v>11604.93</v>
      </c>
    </row>
    <row r="12" spans="2:76" ht="15">
      <c r="B12" s="13">
        <v>103</v>
      </c>
      <c r="C12" s="25" t="s">
        <v>93</v>
      </c>
      <c r="D12" s="88">
        <v>64957.6</v>
      </c>
      <c r="E12" s="89">
        <v>0</v>
      </c>
      <c r="F12" s="90">
        <v>88573.34</v>
      </c>
      <c r="G12" s="88"/>
      <c r="H12" s="89"/>
      <c r="I12" s="90"/>
      <c r="J12" s="97">
        <v>600</v>
      </c>
      <c r="K12" s="89">
        <v>0</v>
      </c>
      <c r="L12" s="101">
        <v>600</v>
      </c>
      <c r="M12" s="91">
        <v>35550</v>
      </c>
      <c r="N12" s="89">
        <v>0</v>
      </c>
      <c r="O12" s="90">
        <v>43310.32</v>
      </c>
      <c r="P12" s="91">
        <v>800</v>
      </c>
      <c r="Q12" s="89">
        <v>0</v>
      </c>
      <c r="R12" s="90">
        <v>800</v>
      </c>
      <c r="S12" s="91">
        <v>5200</v>
      </c>
      <c r="T12" s="89">
        <v>0</v>
      </c>
      <c r="U12" s="90">
        <v>6326.92</v>
      </c>
      <c r="V12" s="91">
        <v>0</v>
      </c>
      <c r="W12" s="89">
        <v>0</v>
      </c>
      <c r="X12" s="90">
        <v>10</v>
      </c>
      <c r="Y12" s="91"/>
      <c r="Z12" s="89"/>
      <c r="AA12" s="90"/>
      <c r="AB12" s="91">
        <v>7036</v>
      </c>
      <c r="AC12" s="89">
        <v>0</v>
      </c>
      <c r="AD12" s="90">
        <v>7249.78</v>
      </c>
      <c r="AE12" s="91">
        <v>50641</v>
      </c>
      <c r="AF12" s="89">
        <v>0</v>
      </c>
      <c r="AG12" s="90">
        <v>63523.64</v>
      </c>
      <c r="AH12" s="91">
        <v>100</v>
      </c>
      <c r="AI12" s="89">
        <v>0</v>
      </c>
      <c r="AJ12" s="90">
        <v>100</v>
      </c>
      <c r="AK12" s="91">
        <v>951</v>
      </c>
      <c r="AL12" s="89">
        <v>0</v>
      </c>
      <c r="AM12" s="90">
        <v>1061.0900000000001</v>
      </c>
      <c r="AN12" s="91"/>
      <c r="AO12" s="89"/>
      <c r="AP12" s="90"/>
      <c r="AQ12" s="91">
        <v>300</v>
      </c>
      <c r="AR12" s="89">
        <v>0</v>
      </c>
      <c r="AS12" s="90">
        <v>345.71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166135.6</v>
      </c>
      <c r="BW12" s="77">
        <f t="shared" si="1"/>
        <v>0</v>
      </c>
      <c r="BX12" s="79">
        <f t="shared" si="2"/>
        <v>211900.8</v>
      </c>
    </row>
    <row r="13" spans="2:76" ht="15">
      <c r="B13" s="13">
        <v>104</v>
      </c>
      <c r="C13" s="25" t="s">
        <v>19</v>
      </c>
      <c r="D13" s="88">
        <v>700</v>
      </c>
      <c r="E13" s="89">
        <v>0</v>
      </c>
      <c r="F13" s="90">
        <v>700</v>
      </c>
      <c r="G13" s="88"/>
      <c r="H13" s="89"/>
      <c r="I13" s="90"/>
      <c r="J13" s="97"/>
      <c r="K13" s="89"/>
      <c r="L13" s="101"/>
      <c r="M13" s="91">
        <v>27476</v>
      </c>
      <c r="N13" s="89">
        <v>0</v>
      </c>
      <c r="O13" s="90">
        <v>27476</v>
      </c>
      <c r="P13" s="91">
        <v>300</v>
      </c>
      <c r="Q13" s="89">
        <v>0</v>
      </c>
      <c r="R13" s="90">
        <v>300</v>
      </c>
      <c r="S13" s="91">
        <v>3800</v>
      </c>
      <c r="T13" s="89">
        <v>0</v>
      </c>
      <c r="U13" s="90">
        <v>3800</v>
      </c>
      <c r="V13" s="91">
        <v>1500</v>
      </c>
      <c r="W13" s="89">
        <v>0</v>
      </c>
      <c r="X13" s="90">
        <v>1500</v>
      </c>
      <c r="Y13" s="91">
        <v>1900</v>
      </c>
      <c r="Z13" s="89">
        <v>0</v>
      </c>
      <c r="AA13" s="90">
        <v>1900</v>
      </c>
      <c r="AB13" s="91">
        <v>73700</v>
      </c>
      <c r="AC13" s="89">
        <v>0</v>
      </c>
      <c r="AD13" s="90">
        <v>78906.93</v>
      </c>
      <c r="AE13" s="91">
        <v>0</v>
      </c>
      <c r="AF13" s="89">
        <v>0</v>
      </c>
      <c r="AG13" s="90">
        <v>0</v>
      </c>
      <c r="AH13" s="91"/>
      <c r="AI13" s="89"/>
      <c r="AJ13" s="90"/>
      <c r="AK13" s="91">
        <v>20220</v>
      </c>
      <c r="AL13" s="89">
        <v>0</v>
      </c>
      <c r="AM13" s="90">
        <v>20220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129596</v>
      </c>
      <c r="BW13" s="77">
        <f t="shared" si="1"/>
        <v>0</v>
      </c>
      <c r="BX13" s="79">
        <f t="shared" si="2"/>
        <v>134802.93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18298</v>
      </c>
      <c r="BM16" s="89">
        <v>0</v>
      </c>
      <c r="BN16" s="90">
        <v>18298</v>
      </c>
      <c r="BO16" s="91"/>
      <c r="BP16" s="89"/>
      <c r="BQ16" s="90"/>
      <c r="BR16" s="97"/>
      <c r="BS16" s="89"/>
      <c r="BT16" s="101"/>
      <c r="BU16" s="76"/>
      <c r="BV16" s="85">
        <f t="shared" si="0"/>
        <v>18298</v>
      </c>
      <c r="BW16" s="77">
        <f t="shared" si="1"/>
        <v>0</v>
      </c>
      <c r="BX16" s="79">
        <f t="shared" si="2"/>
        <v>18298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19600</v>
      </c>
      <c r="E18" s="89">
        <v>0</v>
      </c>
      <c r="F18" s="90">
        <v>19600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19600</v>
      </c>
      <c r="BW18" s="77">
        <f t="shared" si="1"/>
        <v>0</v>
      </c>
      <c r="BX18" s="79">
        <f t="shared" si="2"/>
        <v>19600</v>
      </c>
    </row>
    <row r="19" spans="2:76" ht="15">
      <c r="B19" s="13">
        <v>110</v>
      </c>
      <c r="C19" s="25" t="s">
        <v>98</v>
      </c>
      <c r="D19" s="88">
        <v>31650</v>
      </c>
      <c r="E19" s="89">
        <v>0</v>
      </c>
      <c r="F19" s="90">
        <v>31650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18721</v>
      </c>
      <c r="BJ19" s="89">
        <v>0</v>
      </c>
      <c r="BK19" s="101">
        <v>2000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50371</v>
      </c>
      <c r="BW19" s="77">
        <f t="shared" si="1"/>
        <v>0</v>
      </c>
      <c r="BX19" s="79">
        <f t="shared" si="2"/>
        <v>33650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224017</v>
      </c>
      <c r="E20" s="78">
        <f t="shared" si="3"/>
        <v>0</v>
      </c>
      <c r="F20" s="79">
        <f t="shared" si="3"/>
        <v>248260.61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32415</v>
      </c>
      <c r="K20" s="78">
        <f t="shared" si="3"/>
        <v>0</v>
      </c>
      <c r="L20" s="77">
        <f t="shared" si="3"/>
        <v>32415</v>
      </c>
      <c r="M20" s="98">
        <f t="shared" si="3"/>
        <v>63026</v>
      </c>
      <c r="N20" s="78">
        <f t="shared" si="3"/>
        <v>0</v>
      </c>
      <c r="O20" s="77">
        <f t="shared" si="3"/>
        <v>70786.32</v>
      </c>
      <c r="P20" s="98">
        <f t="shared" si="3"/>
        <v>1100</v>
      </c>
      <c r="Q20" s="78">
        <f t="shared" si="3"/>
        <v>0</v>
      </c>
      <c r="R20" s="77">
        <f t="shared" si="3"/>
        <v>1100</v>
      </c>
      <c r="S20" s="98">
        <f t="shared" si="3"/>
        <v>9000</v>
      </c>
      <c r="T20" s="78">
        <f t="shared" si="3"/>
        <v>0</v>
      </c>
      <c r="U20" s="77">
        <f t="shared" si="3"/>
        <v>10126.92</v>
      </c>
      <c r="V20" s="98">
        <f t="shared" si="3"/>
        <v>1500</v>
      </c>
      <c r="W20" s="78">
        <f t="shared" si="3"/>
        <v>0</v>
      </c>
      <c r="X20" s="77">
        <f t="shared" si="3"/>
        <v>1510</v>
      </c>
      <c r="Y20" s="98">
        <f t="shared" si="3"/>
        <v>1900</v>
      </c>
      <c r="Z20" s="78">
        <f t="shared" si="3"/>
        <v>0</v>
      </c>
      <c r="AA20" s="77">
        <f t="shared" si="3"/>
        <v>1900</v>
      </c>
      <c r="AB20" s="98">
        <f t="shared" si="3"/>
        <v>84036</v>
      </c>
      <c r="AC20" s="78">
        <f t="shared" si="3"/>
        <v>0</v>
      </c>
      <c r="AD20" s="77">
        <f t="shared" si="3"/>
        <v>91121.79999999999</v>
      </c>
      <c r="AE20" s="98">
        <f t="shared" si="3"/>
        <v>50676</v>
      </c>
      <c r="AF20" s="78">
        <f t="shared" si="3"/>
        <v>0</v>
      </c>
      <c r="AG20" s="77">
        <f t="shared" si="3"/>
        <v>63558.64</v>
      </c>
      <c r="AH20" s="98">
        <f t="shared" si="3"/>
        <v>100</v>
      </c>
      <c r="AI20" s="78">
        <f t="shared" si="3"/>
        <v>0</v>
      </c>
      <c r="AJ20" s="77">
        <f t="shared" si="3"/>
        <v>100</v>
      </c>
      <c r="AK20" s="98">
        <f t="shared" si="3"/>
        <v>21171</v>
      </c>
      <c r="AL20" s="78">
        <f t="shared" si="3"/>
        <v>0</v>
      </c>
      <c r="AM20" s="77">
        <f t="shared" si="3"/>
        <v>21281.09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300</v>
      </c>
      <c r="AR20" s="78">
        <f t="shared" si="3"/>
        <v>0</v>
      </c>
      <c r="AS20" s="77">
        <f t="shared" si="3"/>
        <v>345.71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18721</v>
      </c>
      <c r="BJ20" s="78">
        <f t="shared" si="3"/>
        <v>0</v>
      </c>
      <c r="BK20" s="77">
        <f t="shared" si="3"/>
        <v>2000</v>
      </c>
      <c r="BL20" s="98">
        <f t="shared" si="3"/>
        <v>18298</v>
      </c>
      <c r="BM20" s="78">
        <f t="shared" si="3"/>
        <v>0</v>
      </c>
      <c r="BN20" s="77">
        <f t="shared" si="3"/>
        <v>18298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526260</v>
      </c>
      <c r="BW20" s="77">
        <f>BW10+BW11+BW12+BW13+BW14+BW15+BW16+BW17+BW18+BW19</f>
        <v>0</v>
      </c>
      <c r="BX20" s="95">
        <f>BX10+BX11+BX12+BX13+BX14+BX15+BX16+BX17+BX18+BX19</f>
        <v>562804.09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128000</v>
      </c>
      <c r="E24" s="89">
        <v>0</v>
      </c>
      <c r="F24" s="90">
        <v>131269.6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35500</v>
      </c>
      <c r="Q24" s="89">
        <v>0</v>
      </c>
      <c r="R24" s="101">
        <v>36099.51</v>
      </c>
      <c r="S24" s="97">
        <v>0</v>
      </c>
      <c r="T24" s="89">
        <v>0</v>
      </c>
      <c r="U24" s="101">
        <v>0</v>
      </c>
      <c r="V24" s="97"/>
      <c r="W24" s="89"/>
      <c r="X24" s="101"/>
      <c r="Y24" s="97">
        <v>1050</v>
      </c>
      <c r="Z24" s="89">
        <v>0</v>
      </c>
      <c r="AA24" s="101">
        <v>8126</v>
      </c>
      <c r="AB24" s="97">
        <v>0</v>
      </c>
      <c r="AC24" s="89">
        <v>0</v>
      </c>
      <c r="AD24" s="101">
        <v>0</v>
      </c>
      <c r="AE24" s="97">
        <v>182798.4</v>
      </c>
      <c r="AF24" s="89">
        <v>0</v>
      </c>
      <c r="AG24" s="101">
        <v>184689.4</v>
      </c>
      <c r="AH24" s="97">
        <v>0</v>
      </c>
      <c r="AI24" s="89">
        <v>0</v>
      </c>
      <c r="AJ24" s="101">
        <v>7666.68</v>
      </c>
      <c r="AK24" s="97">
        <v>0</v>
      </c>
      <c r="AL24" s="89">
        <v>0</v>
      </c>
      <c r="AM24" s="101">
        <v>0</v>
      </c>
      <c r="AN24" s="97">
        <v>0</v>
      </c>
      <c r="AO24" s="89">
        <v>0</v>
      </c>
      <c r="AP24" s="101">
        <v>0</v>
      </c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347348.4</v>
      </c>
      <c r="BW24" s="77">
        <f t="shared" si="4"/>
        <v>0</v>
      </c>
      <c r="BX24" s="79">
        <f t="shared" si="4"/>
        <v>367851.19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24060</v>
      </c>
      <c r="E27" s="89">
        <v>0</v>
      </c>
      <c r="F27" s="90">
        <v>24060</v>
      </c>
      <c r="G27" s="88"/>
      <c r="H27" s="89"/>
      <c r="I27" s="90"/>
      <c r="J27" s="97"/>
      <c r="K27" s="89"/>
      <c r="L27" s="101"/>
      <c r="M27" s="97">
        <v>16039</v>
      </c>
      <c r="N27" s="89">
        <v>0</v>
      </c>
      <c r="O27" s="101">
        <v>19089</v>
      </c>
      <c r="P27" s="97"/>
      <c r="Q27" s="89"/>
      <c r="R27" s="101"/>
      <c r="S27" s="97">
        <v>0</v>
      </c>
      <c r="T27" s="89">
        <v>0</v>
      </c>
      <c r="U27" s="101">
        <v>0</v>
      </c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0</v>
      </c>
      <c r="AE27" s="97">
        <v>0</v>
      </c>
      <c r="AF27" s="89">
        <v>0</v>
      </c>
      <c r="AG27" s="101">
        <v>0</v>
      </c>
      <c r="AH27" s="97">
        <v>2995</v>
      </c>
      <c r="AI27" s="89">
        <v>0</v>
      </c>
      <c r="AJ27" s="101">
        <v>2995</v>
      </c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43094</v>
      </c>
      <c r="BW27" s="77">
        <f t="shared" si="4"/>
        <v>0</v>
      </c>
      <c r="BX27" s="79">
        <f t="shared" si="4"/>
        <v>46144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152060</v>
      </c>
      <c r="E28" s="78">
        <f t="shared" si="5"/>
        <v>0</v>
      </c>
      <c r="F28" s="79">
        <f t="shared" si="5"/>
        <v>155329.6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16039</v>
      </c>
      <c r="N28" s="78">
        <f t="shared" si="5"/>
        <v>0</v>
      </c>
      <c r="O28" s="77">
        <f t="shared" si="5"/>
        <v>19089</v>
      </c>
      <c r="P28" s="98">
        <f t="shared" si="5"/>
        <v>35500</v>
      </c>
      <c r="Q28" s="78">
        <f t="shared" si="5"/>
        <v>0</v>
      </c>
      <c r="R28" s="77">
        <f t="shared" si="5"/>
        <v>36099.51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1050</v>
      </c>
      <c r="Z28" s="78">
        <f t="shared" si="5"/>
        <v>0</v>
      </c>
      <c r="AA28" s="77">
        <f t="shared" si="5"/>
        <v>8126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182798.4</v>
      </c>
      <c r="AF28" s="78">
        <f t="shared" si="5"/>
        <v>0</v>
      </c>
      <c r="AG28" s="77">
        <f t="shared" si="5"/>
        <v>184689.4</v>
      </c>
      <c r="AH28" s="98">
        <f t="shared" si="5"/>
        <v>2995</v>
      </c>
      <c r="AI28" s="78">
        <f t="shared" si="5"/>
        <v>0</v>
      </c>
      <c r="AJ28" s="77">
        <f aca="true" t="shared" si="6" ref="AJ28:BO28">AJ23+AJ24+AJ25+AJ26+AJ27</f>
        <v>10661.68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390442.4</v>
      </c>
      <c r="BW28" s="77">
        <f>BW23+BW24+BW25+BW26+BW27</f>
        <v>0</v>
      </c>
      <c r="BX28" s="95">
        <f>BX23+BX24+BX25+BX26+BX27</f>
        <v>413995.19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33385</v>
      </c>
      <c r="BM40" s="89">
        <v>0</v>
      </c>
      <c r="BN40" s="101">
        <v>33385</v>
      </c>
      <c r="BO40" s="97"/>
      <c r="BP40" s="89"/>
      <c r="BQ40" s="101"/>
      <c r="BR40" s="97"/>
      <c r="BS40" s="89"/>
      <c r="BT40" s="101"/>
      <c r="BU40" s="76"/>
      <c r="BV40" s="85">
        <f t="shared" si="10"/>
        <v>33385</v>
      </c>
      <c r="BW40" s="77">
        <f t="shared" si="10"/>
        <v>0</v>
      </c>
      <c r="BX40" s="79">
        <f t="shared" si="10"/>
        <v>33385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33385</v>
      </c>
      <c r="BM42" s="78">
        <f t="shared" si="12"/>
        <v>0</v>
      </c>
      <c r="BN42" s="77">
        <f t="shared" si="12"/>
        <v>33385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33385</v>
      </c>
      <c r="BW42" s="77">
        <f>BW38+BW39+BW40+BW41</f>
        <v>0</v>
      </c>
      <c r="BX42" s="95">
        <f>BX38+BX39+BX40+BX41</f>
        <v>33385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162414</v>
      </c>
      <c r="BS49" s="89">
        <v>0</v>
      </c>
      <c r="BT49" s="101">
        <v>162414</v>
      </c>
      <c r="BU49" s="76"/>
      <c r="BV49" s="85">
        <f aca="true" t="shared" si="15" ref="BV49:BX50">D49+G49+J49+M49+P49+S49+V49+Y49+AB49+AE49+AH49+AK49+AN49+AQ49+AT49+AW49+AZ49+BC49+BF49+BI49+BL49+BO49+BR49</f>
        <v>162414</v>
      </c>
      <c r="BW49" s="77">
        <f t="shared" si="15"/>
        <v>0</v>
      </c>
      <c r="BX49" s="79">
        <f t="shared" si="15"/>
        <v>162414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63500</v>
      </c>
      <c r="BS50" s="89">
        <v>0</v>
      </c>
      <c r="BT50" s="101">
        <v>103774.15</v>
      </c>
      <c r="BU50" s="76"/>
      <c r="BV50" s="85">
        <f t="shared" si="15"/>
        <v>63500</v>
      </c>
      <c r="BW50" s="77">
        <f t="shared" si="15"/>
        <v>0</v>
      </c>
      <c r="BX50" s="79">
        <f t="shared" si="15"/>
        <v>103774.15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225914</v>
      </c>
      <c r="BS51" s="78">
        <f>BS49+BS50</f>
        <v>0</v>
      </c>
      <c r="BT51" s="77">
        <f>BT49+BT50</f>
        <v>266188.15</v>
      </c>
      <c r="BU51" s="85"/>
      <c r="BV51" s="85">
        <f>BV49+BV50</f>
        <v>225914</v>
      </c>
      <c r="BW51" s="77">
        <f>BW49+BW50</f>
        <v>0</v>
      </c>
      <c r="BX51" s="95">
        <f>BX49+BX50</f>
        <v>266188.15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376077</v>
      </c>
      <c r="E53" s="86">
        <f t="shared" si="18"/>
        <v>0</v>
      </c>
      <c r="F53" s="86">
        <f t="shared" si="18"/>
        <v>403590.20999999996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32415</v>
      </c>
      <c r="K53" s="86">
        <f t="shared" si="18"/>
        <v>0</v>
      </c>
      <c r="L53" s="86">
        <f t="shared" si="18"/>
        <v>32415</v>
      </c>
      <c r="M53" s="86">
        <f t="shared" si="18"/>
        <v>79065</v>
      </c>
      <c r="N53" s="86">
        <f t="shared" si="18"/>
        <v>0</v>
      </c>
      <c r="O53" s="86">
        <f t="shared" si="18"/>
        <v>89875.32</v>
      </c>
      <c r="P53" s="86">
        <f t="shared" si="18"/>
        <v>36600</v>
      </c>
      <c r="Q53" s="86">
        <f t="shared" si="18"/>
        <v>0</v>
      </c>
      <c r="R53" s="86">
        <f t="shared" si="18"/>
        <v>37199.51</v>
      </c>
      <c r="S53" s="86">
        <f t="shared" si="18"/>
        <v>9000</v>
      </c>
      <c r="T53" s="86">
        <f t="shared" si="18"/>
        <v>0</v>
      </c>
      <c r="U53" s="86">
        <f t="shared" si="18"/>
        <v>10126.92</v>
      </c>
      <c r="V53" s="86">
        <f t="shared" si="18"/>
        <v>1500</v>
      </c>
      <c r="W53" s="86">
        <f t="shared" si="18"/>
        <v>0</v>
      </c>
      <c r="X53" s="86">
        <f t="shared" si="18"/>
        <v>1510</v>
      </c>
      <c r="Y53" s="86">
        <f t="shared" si="18"/>
        <v>2950</v>
      </c>
      <c r="Z53" s="86">
        <f t="shared" si="18"/>
        <v>0</v>
      </c>
      <c r="AA53" s="86">
        <f t="shared" si="18"/>
        <v>10026</v>
      </c>
      <c r="AB53" s="86">
        <f t="shared" si="18"/>
        <v>84036</v>
      </c>
      <c r="AC53" s="86">
        <f t="shared" si="18"/>
        <v>0</v>
      </c>
      <c r="AD53" s="86">
        <f t="shared" si="18"/>
        <v>91121.79999999999</v>
      </c>
      <c r="AE53" s="86">
        <f t="shared" si="18"/>
        <v>233474.4</v>
      </c>
      <c r="AF53" s="86">
        <f t="shared" si="18"/>
        <v>0</v>
      </c>
      <c r="AG53" s="86">
        <f t="shared" si="18"/>
        <v>248248.03999999998</v>
      </c>
      <c r="AH53" s="86">
        <f t="shared" si="18"/>
        <v>3095</v>
      </c>
      <c r="AI53" s="86">
        <f t="shared" si="18"/>
        <v>0</v>
      </c>
      <c r="AJ53" s="86">
        <f aca="true" t="shared" si="19" ref="AJ53:BT53">AJ20+AJ28+AJ35+AJ42+AJ46+AJ51</f>
        <v>10761.68</v>
      </c>
      <c r="AK53" s="86">
        <f t="shared" si="19"/>
        <v>21171</v>
      </c>
      <c r="AL53" s="86">
        <f t="shared" si="19"/>
        <v>0</v>
      </c>
      <c r="AM53" s="86">
        <f t="shared" si="19"/>
        <v>21281.09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300</v>
      </c>
      <c r="AR53" s="86">
        <f t="shared" si="19"/>
        <v>0</v>
      </c>
      <c r="AS53" s="86">
        <f t="shared" si="19"/>
        <v>345.71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18721</v>
      </c>
      <c r="BJ53" s="86">
        <f t="shared" si="19"/>
        <v>0</v>
      </c>
      <c r="BK53" s="86">
        <f t="shared" si="19"/>
        <v>2000</v>
      </c>
      <c r="BL53" s="86">
        <f t="shared" si="19"/>
        <v>51683</v>
      </c>
      <c r="BM53" s="86">
        <f t="shared" si="19"/>
        <v>0</v>
      </c>
      <c r="BN53" s="86">
        <f t="shared" si="19"/>
        <v>51683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225914</v>
      </c>
      <c r="BS53" s="86">
        <f t="shared" si="19"/>
        <v>0</v>
      </c>
      <c r="BT53" s="86">
        <f t="shared" si="19"/>
        <v>266188.15</v>
      </c>
      <c r="BU53" s="86">
        <f>BU8</f>
        <v>0</v>
      </c>
      <c r="BV53" s="102">
        <f>BV8+BV20+BV28+BV35+BV42+BV46+BV51</f>
        <v>1176001.4</v>
      </c>
      <c r="BW53" s="87">
        <f>BW20+BW28+BW35+BW42+BW46+BW51</f>
        <v>0</v>
      </c>
      <c r="BX53" s="87">
        <f>BX20+BX28+BX35+BX42+BX46+BX51</f>
        <v>1276372.4300000002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88403</v>
      </c>
      <c r="E10" s="89">
        <v>0</v>
      </c>
      <c r="F10" s="90"/>
      <c r="G10" s="88"/>
      <c r="H10" s="89"/>
      <c r="I10" s="90"/>
      <c r="J10" s="97">
        <v>29815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118218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4567</v>
      </c>
      <c r="E11" s="89">
        <v>0</v>
      </c>
      <c r="F11" s="90"/>
      <c r="G11" s="88"/>
      <c r="H11" s="89"/>
      <c r="I11" s="90"/>
      <c r="J11" s="97">
        <v>2000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3300</v>
      </c>
      <c r="AC11" s="89">
        <v>0</v>
      </c>
      <c r="AD11" s="90"/>
      <c r="AE11" s="91">
        <v>35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9902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61191</v>
      </c>
      <c r="E12" s="89">
        <v>0</v>
      </c>
      <c r="F12" s="90"/>
      <c r="G12" s="88"/>
      <c r="H12" s="89"/>
      <c r="I12" s="90"/>
      <c r="J12" s="97">
        <v>100</v>
      </c>
      <c r="K12" s="89">
        <v>0</v>
      </c>
      <c r="L12" s="101"/>
      <c r="M12" s="91">
        <v>33550</v>
      </c>
      <c r="N12" s="89">
        <v>0</v>
      </c>
      <c r="O12" s="90"/>
      <c r="P12" s="91">
        <v>800</v>
      </c>
      <c r="Q12" s="89">
        <v>0</v>
      </c>
      <c r="R12" s="90"/>
      <c r="S12" s="91">
        <v>5500</v>
      </c>
      <c r="T12" s="89">
        <v>0</v>
      </c>
      <c r="U12" s="90"/>
      <c r="V12" s="91">
        <v>0</v>
      </c>
      <c r="W12" s="89">
        <v>0</v>
      </c>
      <c r="X12" s="90"/>
      <c r="Y12" s="91"/>
      <c r="Z12" s="89"/>
      <c r="AA12" s="90"/>
      <c r="AB12" s="91">
        <v>3236</v>
      </c>
      <c r="AC12" s="89">
        <v>0</v>
      </c>
      <c r="AD12" s="90"/>
      <c r="AE12" s="91">
        <v>50125</v>
      </c>
      <c r="AF12" s="89">
        <v>0</v>
      </c>
      <c r="AG12" s="90"/>
      <c r="AH12" s="91">
        <v>100</v>
      </c>
      <c r="AI12" s="89">
        <v>0</v>
      </c>
      <c r="AJ12" s="90"/>
      <c r="AK12" s="91">
        <v>951</v>
      </c>
      <c r="AL12" s="89">
        <v>0</v>
      </c>
      <c r="AM12" s="90"/>
      <c r="AN12" s="91"/>
      <c r="AO12" s="89"/>
      <c r="AP12" s="90"/>
      <c r="AQ12" s="91">
        <v>300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155853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600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27600</v>
      </c>
      <c r="N13" s="89">
        <v>0</v>
      </c>
      <c r="O13" s="90"/>
      <c r="P13" s="91">
        <v>300</v>
      </c>
      <c r="Q13" s="89">
        <v>0</v>
      </c>
      <c r="R13" s="90"/>
      <c r="S13" s="91">
        <v>3800</v>
      </c>
      <c r="T13" s="89">
        <v>0</v>
      </c>
      <c r="U13" s="90"/>
      <c r="V13" s="91">
        <v>0</v>
      </c>
      <c r="W13" s="89">
        <v>0</v>
      </c>
      <c r="X13" s="90"/>
      <c r="Y13" s="91">
        <v>0</v>
      </c>
      <c r="Z13" s="89">
        <v>0</v>
      </c>
      <c r="AA13" s="90"/>
      <c r="AB13" s="91">
        <v>80150</v>
      </c>
      <c r="AC13" s="89">
        <v>0</v>
      </c>
      <c r="AD13" s="90"/>
      <c r="AE13" s="91">
        <v>0</v>
      </c>
      <c r="AF13" s="89">
        <v>0</v>
      </c>
      <c r="AG13" s="90"/>
      <c r="AH13" s="91"/>
      <c r="AI13" s="89"/>
      <c r="AJ13" s="90"/>
      <c r="AK13" s="91">
        <v>20220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132670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16524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16524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19600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19600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30556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17068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47624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204917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31915</v>
      </c>
      <c r="K20" s="78">
        <f t="shared" si="1"/>
        <v>0</v>
      </c>
      <c r="L20" s="77">
        <f t="shared" si="1"/>
        <v>0</v>
      </c>
      <c r="M20" s="98">
        <f t="shared" si="1"/>
        <v>61150</v>
      </c>
      <c r="N20" s="78">
        <f t="shared" si="1"/>
        <v>0</v>
      </c>
      <c r="O20" s="77">
        <f t="shared" si="1"/>
        <v>0</v>
      </c>
      <c r="P20" s="98">
        <f t="shared" si="1"/>
        <v>1100</v>
      </c>
      <c r="Q20" s="78">
        <f t="shared" si="1"/>
        <v>0</v>
      </c>
      <c r="R20" s="77">
        <f t="shared" si="1"/>
        <v>0</v>
      </c>
      <c r="S20" s="98">
        <f t="shared" si="1"/>
        <v>9300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86686</v>
      </c>
      <c r="AC20" s="78">
        <f t="shared" si="1"/>
        <v>0</v>
      </c>
      <c r="AD20" s="77">
        <f t="shared" si="1"/>
        <v>0</v>
      </c>
      <c r="AE20" s="98">
        <f t="shared" si="1"/>
        <v>50160</v>
      </c>
      <c r="AF20" s="78">
        <f t="shared" si="1"/>
        <v>0</v>
      </c>
      <c r="AG20" s="77">
        <f t="shared" si="1"/>
        <v>0</v>
      </c>
      <c r="AH20" s="98">
        <f t="shared" si="1"/>
        <v>100</v>
      </c>
      <c r="AI20" s="78">
        <f t="shared" si="1"/>
        <v>0</v>
      </c>
      <c r="AJ20" s="77">
        <f t="shared" si="1"/>
        <v>0</v>
      </c>
      <c r="AK20" s="98">
        <f t="shared" si="1"/>
        <v>21171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300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17068</v>
      </c>
      <c r="BJ20" s="78">
        <f t="shared" si="1"/>
        <v>0</v>
      </c>
      <c r="BK20" s="77">
        <f t="shared" si="1"/>
        <v>0</v>
      </c>
      <c r="BL20" s="98">
        <f t="shared" si="1"/>
        <v>16524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500391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95500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500</v>
      </c>
      <c r="Z24" s="89">
        <v>0</v>
      </c>
      <c r="AA24" s="101"/>
      <c r="AB24" s="97">
        <v>20000</v>
      </c>
      <c r="AC24" s="89">
        <v>0</v>
      </c>
      <c r="AD24" s="101"/>
      <c r="AE24" s="97">
        <v>250000</v>
      </c>
      <c r="AF24" s="89">
        <v>0</v>
      </c>
      <c r="AG24" s="101"/>
      <c r="AH24" s="97">
        <v>0</v>
      </c>
      <c r="AI24" s="89">
        <v>0</v>
      </c>
      <c r="AJ24" s="101"/>
      <c r="AK24" s="97">
        <v>70000</v>
      </c>
      <c r="AL24" s="89">
        <v>0</v>
      </c>
      <c r="AM24" s="101"/>
      <c r="AN24" s="97">
        <v>0</v>
      </c>
      <c r="AO24" s="89">
        <v>0</v>
      </c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436000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30750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60000</v>
      </c>
      <c r="N27" s="89">
        <v>0</v>
      </c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>
        <v>0</v>
      </c>
      <c r="AF27" s="89">
        <v>0</v>
      </c>
      <c r="AG27" s="101"/>
      <c r="AH27" s="97">
        <v>0</v>
      </c>
      <c r="AI27" s="89">
        <v>0</v>
      </c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90750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30750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60000</v>
      </c>
      <c r="N28" s="78">
        <f t="shared" si="3"/>
        <v>0</v>
      </c>
      <c r="O28" s="77">
        <f t="shared" si="3"/>
        <v>0</v>
      </c>
      <c r="P28" s="98">
        <f t="shared" si="3"/>
        <v>95500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500</v>
      </c>
      <c r="Z28" s="78">
        <f t="shared" si="3"/>
        <v>0</v>
      </c>
      <c r="AA28" s="77">
        <f t="shared" si="3"/>
        <v>0</v>
      </c>
      <c r="AB28" s="98">
        <f t="shared" si="3"/>
        <v>20000</v>
      </c>
      <c r="AC28" s="78">
        <f t="shared" si="3"/>
        <v>0</v>
      </c>
      <c r="AD28" s="77">
        <f t="shared" si="3"/>
        <v>0</v>
      </c>
      <c r="AE28" s="98">
        <f t="shared" si="3"/>
        <v>250000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70000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526750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35159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35159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35159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35159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162414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162414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74000</v>
      </c>
      <c r="BS50" s="89">
        <v>0</v>
      </c>
      <c r="BT50" s="101"/>
      <c r="BU50" s="76"/>
      <c r="BV50" s="85">
        <f t="shared" si="9"/>
        <v>74000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236414</v>
      </c>
      <c r="BS51" s="78">
        <f>BS49+BS50</f>
        <v>0</v>
      </c>
      <c r="BT51" s="77">
        <f>BT49+BT50</f>
        <v>0</v>
      </c>
      <c r="BU51" s="85"/>
      <c r="BV51" s="85">
        <f>BV49+BV50</f>
        <v>236414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235667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31915</v>
      </c>
      <c r="K53" s="86">
        <f t="shared" si="11"/>
        <v>0</v>
      </c>
      <c r="L53" s="86">
        <f t="shared" si="11"/>
        <v>0</v>
      </c>
      <c r="M53" s="86">
        <f t="shared" si="11"/>
        <v>121150</v>
      </c>
      <c r="N53" s="86">
        <f t="shared" si="11"/>
        <v>0</v>
      </c>
      <c r="O53" s="86">
        <f t="shared" si="11"/>
        <v>0</v>
      </c>
      <c r="P53" s="86">
        <f t="shared" si="11"/>
        <v>96600</v>
      </c>
      <c r="Q53" s="86">
        <f t="shared" si="11"/>
        <v>0</v>
      </c>
      <c r="R53" s="86">
        <f t="shared" si="11"/>
        <v>0</v>
      </c>
      <c r="S53" s="86">
        <f t="shared" si="11"/>
        <v>9300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500</v>
      </c>
      <c r="Z53" s="86">
        <f t="shared" si="11"/>
        <v>0</v>
      </c>
      <c r="AA53" s="86">
        <f t="shared" si="11"/>
        <v>0</v>
      </c>
      <c r="AB53" s="86">
        <f t="shared" si="11"/>
        <v>106686</v>
      </c>
      <c r="AC53" s="86">
        <f t="shared" si="11"/>
        <v>0</v>
      </c>
      <c r="AD53" s="86">
        <f t="shared" si="11"/>
        <v>0</v>
      </c>
      <c r="AE53" s="86">
        <f t="shared" si="11"/>
        <v>300160</v>
      </c>
      <c r="AF53" s="86">
        <f t="shared" si="11"/>
        <v>0</v>
      </c>
      <c r="AG53" s="86">
        <f t="shared" si="11"/>
        <v>0</v>
      </c>
      <c r="AH53" s="86">
        <f t="shared" si="11"/>
        <v>100</v>
      </c>
      <c r="AI53" s="86">
        <f t="shared" si="11"/>
        <v>0</v>
      </c>
      <c r="AJ53" s="86">
        <f t="shared" si="11"/>
        <v>0</v>
      </c>
      <c r="AK53" s="86">
        <f t="shared" si="11"/>
        <v>91171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300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17068</v>
      </c>
      <c r="BJ53" s="86">
        <f t="shared" si="11"/>
        <v>0</v>
      </c>
      <c r="BK53" s="86">
        <f t="shared" si="11"/>
        <v>0</v>
      </c>
      <c r="BL53" s="86">
        <f t="shared" si="11"/>
        <v>51683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236414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1298714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88283</v>
      </c>
      <c r="E10" s="89">
        <v>0</v>
      </c>
      <c r="F10" s="90"/>
      <c r="G10" s="88"/>
      <c r="H10" s="89"/>
      <c r="I10" s="90"/>
      <c r="J10" s="97">
        <v>29815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118098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4567</v>
      </c>
      <c r="E11" s="89">
        <v>0</v>
      </c>
      <c r="F11" s="90"/>
      <c r="G11" s="88"/>
      <c r="H11" s="89"/>
      <c r="I11" s="90"/>
      <c r="J11" s="97">
        <v>2000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3300</v>
      </c>
      <c r="AC11" s="89">
        <v>0</v>
      </c>
      <c r="AD11" s="90"/>
      <c r="AE11" s="91">
        <v>35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9902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61091</v>
      </c>
      <c r="E12" s="89">
        <v>0</v>
      </c>
      <c r="F12" s="90"/>
      <c r="G12" s="88"/>
      <c r="H12" s="89"/>
      <c r="I12" s="90"/>
      <c r="J12" s="97">
        <v>100</v>
      </c>
      <c r="K12" s="89">
        <v>0</v>
      </c>
      <c r="L12" s="101"/>
      <c r="M12" s="91">
        <v>33550</v>
      </c>
      <c r="N12" s="89">
        <v>0</v>
      </c>
      <c r="O12" s="90"/>
      <c r="P12" s="91">
        <v>800</v>
      </c>
      <c r="Q12" s="89">
        <v>0</v>
      </c>
      <c r="R12" s="90"/>
      <c r="S12" s="91">
        <v>5500</v>
      </c>
      <c r="T12" s="89">
        <v>0</v>
      </c>
      <c r="U12" s="90"/>
      <c r="V12" s="91">
        <v>0</v>
      </c>
      <c r="W12" s="89">
        <v>0</v>
      </c>
      <c r="X12" s="90"/>
      <c r="Y12" s="91"/>
      <c r="Z12" s="89"/>
      <c r="AA12" s="90"/>
      <c r="AB12" s="91">
        <v>3236</v>
      </c>
      <c r="AC12" s="89">
        <v>0</v>
      </c>
      <c r="AD12" s="90"/>
      <c r="AE12" s="91">
        <v>49175</v>
      </c>
      <c r="AF12" s="89">
        <v>0</v>
      </c>
      <c r="AG12" s="90"/>
      <c r="AH12" s="91">
        <v>100</v>
      </c>
      <c r="AI12" s="89">
        <v>0</v>
      </c>
      <c r="AJ12" s="90"/>
      <c r="AK12" s="91">
        <v>951</v>
      </c>
      <c r="AL12" s="89">
        <v>0</v>
      </c>
      <c r="AM12" s="90"/>
      <c r="AN12" s="91"/>
      <c r="AO12" s="89"/>
      <c r="AP12" s="90"/>
      <c r="AQ12" s="91">
        <v>300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154803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600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27650</v>
      </c>
      <c r="N13" s="89">
        <v>0</v>
      </c>
      <c r="O13" s="90"/>
      <c r="P13" s="91">
        <v>300</v>
      </c>
      <c r="Q13" s="89">
        <v>0</v>
      </c>
      <c r="R13" s="90"/>
      <c r="S13" s="91">
        <v>3800</v>
      </c>
      <c r="T13" s="89">
        <v>0</v>
      </c>
      <c r="U13" s="90"/>
      <c r="V13" s="91">
        <v>0</v>
      </c>
      <c r="W13" s="89">
        <v>0</v>
      </c>
      <c r="X13" s="90"/>
      <c r="Y13" s="91">
        <v>0</v>
      </c>
      <c r="Z13" s="89">
        <v>0</v>
      </c>
      <c r="AA13" s="90"/>
      <c r="AB13" s="91">
        <v>80150</v>
      </c>
      <c r="AC13" s="89">
        <v>0</v>
      </c>
      <c r="AD13" s="90"/>
      <c r="AE13" s="91">
        <v>0</v>
      </c>
      <c r="AF13" s="89">
        <v>0</v>
      </c>
      <c r="AG13" s="90"/>
      <c r="AH13" s="91"/>
      <c r="AI13" s="89"/>
      <c r="AJ13" s="90"/>
      <c r="AK13" s="91">
        <v>20220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132720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14655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14655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19600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19600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31302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16918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48220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205443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31915</v>
      </c>
      <c r="K20" s="78">
        <f t="shared" si="1"/>
        <v>0</v>
      </c>
      <c r="L20" s="77">
        <f t="shared" si="1"/>
        <v>0</v>
      </c>
      <c r="M20" s="98">
        <f t="shared" si="1"/>
        <v>61200</v>
      </c>
      <c r="N20" s="78">
        <f t="shared" si="1"/>
        <v>0</v>
      </c>
      <c r="O20" s="77">
        <f t="shared" si="1"/>
        <v>0</v>
      </c>
      <c r="P20" s="98">
        <f t="shared" si="1"/>
        <v>1100</v>
      </c>
      <c r="Q20" s="78">
        <f t="shared" si="1"/>
        <v>0</v>
      </c>
      <c r="R20" s="77">
        <f t="shared" si="1"/>
        <v>0</v>
      </c>
      <c r="S20" s="98">
        <f t="shared" si="1"/>
        <v>9300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86686</v>
      </c>
      <c r="AC20" s="78">
        <f t="shared" si="1"/>
        <v>0</v>
      </c>
      <c r="AD20" s="77">
        <f t="shared" si="1"/>
        <v>0</v>
      </c>
      <c r="AE20" s="98">
        <f t="shared" si="1"/>
        <v>49210</v>
      </c>
      <c r="AF20" s="78">
        <f t="shared" si="1"/>
        <v>0</v>
      </c>
      <c r="AG20" s="77">
        <f t="shared" si="1"/>
        <v>0</v>
      </c>
      <c r="AH20" s="98">
        <f t="shared" si="1"/>
        <v>100</v>
      </c>
      <c r="AI20" s="78">
        <f t="shared" si="1"/>
        <v>0</v>
      </c>
      <c r="AJ20" s="77">
        <f t="shared" si="1"/>
        <v>0</v>
      </c>
      <c r="AK20" s="98">
        <f t="shared" si="1"/>
        <v>21171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300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16918</v>
      </c>
      <c r="BJ20" s="78">
        <f t="shared" si="1"/>
        <v>0</v>
      </c>
      <c r="BK20" s="77">
        <f t="shared" si="1"/>
        <v>0</v>
      </c>
      <c r="BL20" s="98">
        <f t="shared" si="1"/>
        <v>14655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497998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80500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500</v>
      </c>
      <c r="Z24" s="89">
        <v>0</v>
      </c>
      <c r="AA24" s="101"/>
      <c r="AB24" s="97">
        <v>20000</v>
      </c>
      <c r="AC24" s="89">
        <v>0</v>
      </c>
      <c r="AD24" s="101"/>
      <c r="AE24" s="97">
        <v>130000</v>
      </c>
      <c r="AF24" s="89">
        <v>0</v>
      </c>
      <c r="AG24" s="101"/>
      <c r="AH24" s="97">
        <v>0</v>
      </c>
      <c r="AI24" s="89">
        <v>0</v>
      </c>
      <c r="AJ24" s="101"/>
      <c r="AK24" s="97">
        <v>30000</v>
      </c>
      <c r="AL24" s="89">
        <v>0</v>
      </c>
      <c r="AM24" s="101"/>
      <c r="AN24" s="97">
        <v>0</v>
      </c>
      <c r="AO24" s="89">
        <v>0</v>
      </c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261000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22750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>
        <v>0</v>
      </c>
      <c r="AF27" s="89">
        <v>0</v>
      </c>
      <c r="AG27" s="101"/>
      <c r="AH27" s="97">
        <v>0</v>
      </c>
      <c r="AI27" s="89">
        <v>0</v>
      </c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22750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22750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80500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500</v>
      </c>
      <c r="Z28" s="78">
        <f t="shared" si="3"/>
        <v>0</v>
      </c>
      <c r="AA28" s="77">
        <f t="shared" si="3"/>
        <v>0</v>
      </c>
      <c r="AB28" s="98">
        <f t="shared" si="3"/>
        <v>20000</v>
      </c>
      <c r="AC28" s="78">
        <f t="shared" si="3"/>
        <v>0</v>
      </c>
      <c r="AD28" s="77">
        <f t="shared" si="3"/>
        <v>0</v>
      </c>
      <c r="AE28" s="98">
        <f t="shared" si="3"/>
        <v>130000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30000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283750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37028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37028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37028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37028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162414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162414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74000</v>
      </c>
      <c r="BS50" s="89">
        <v>0</v>
      </c>
      <c r="BT50" s="101"/>
      <c r="BU50" s="76"/>
      <c r="BV50" s="85">
        <f t="shared" si="9"/>
        <v>74000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236414</v>
      </c>
      <c r="BS51" s="78">
        <f>BS49+BS50</f>
        <v>0</v>
      </c>
      <c r="BT51" s="77">
        <f>BT49+BT50</f>
        <v>0</v>
      </c>
      <c r="BU51" s="85"/>
      <c r="BV51" s="85">
        <f>BV49+BV50</f>
        <v>236414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228193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31915</v>
      </c>
      <c r="K53" s="86">
        <f t="shared" si="11"/>
        <v>0</v>
      </c>
      <c r="L53" s="86">
        <f t="shared" si="11"/>
        <v>0</v>
      </c>
      <c r="M53" s="86">
        <f t="shared" si="11"/>
        <v>61200</v>
      </c>
      <c r="N53" s="86">
        <f t="shared" si="11"/>
        <v>0</v>
      </c>
      <c r="O53" s="86">
        <f t="shared" si="11"/>
        <v>0</v>
      </c>
      <c r="P53" s="86">
        <f t="shared" si="11"/>
        <v>81600</v>
      </c>
      <c r="Q53" s="86">
        <f t="shared" si="11"/>
        <v>0</v>
      </c>
      <c r="R53" s="86">
        <f t="shared" si="11"/>
        <v>0</v>
      </c>
      <c r="S53" s="86">
        <f t="shared" si="11"/>
        <v>9300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500</v>
      </c>
      <c r="Z53" s="86">
        <f t="shared" si="11"/>
        <v>0</v>
      </c>
      <c r="AA53" s="86">
        <f t="shared" si="11"/>
        <v>0</v>
      </c>
      <c r="AB53" s="86">
        <f t="shared" si="11"/>
        <v>106686</v>
      </c>
      <c r="AC53" s="86">
        <f t="shared" si="11"/>
        <v>0</v>
      </c>
      <c r="AD53" s="86">
        <f t="shared" si="11"/>
        <v>0</v>
      </c>
      <c r="AE53" s="86">
        <f t="shared" si="11"/>
        <v>179210</v>
      </c>
      <c r="AF53" s="86">
        <f t="shared" si="11"/>
        <v>0</v>
      </c>
      <c r="AG53" s="86">
        <f t="shared" si="11"/>
        <v>0</v>
      </c>
      <c r="AH53" s="86">
        <f t="shared" si="11"/>
        <v>100</v>
      </c>
      <c r="AI53" s="86">
        <f t="shared" si="11"/>
        <v>0</v>
      </c>
      <c r="AJ53" s="86">
        <f t="shared" si="11"/>
        <v>0</v>
      </c>
      <c r="AK53" s="86">
        <f t="shared" si="11"/>
        <v>51171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300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16918</v>
      </c>
      <c r="BJ53" s="86">
        <f t="shared" si="11"/>
        <v>0</v>
      </c>
      <c r="BK53" s="86">
        <f t="shared" si="11"/>
        <v>0</v>
      </c>
      <c r="BL53" s="86">
        <f t="shared" si="11"/>
        <v>51683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236414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1055190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2018-03-23T08:17:43Z</dcterms:modified>
  <cp:category/>
  <cp:version/>
  <cp:contentType/>
  <cp:contentStatus/>
</cp:coreProperties>
</file>