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<sst xmlns="http://schemas.openxmlformats.org/spreadsheetml/2006/main" count="870" uniqueCount="151">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</sst>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130531.16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257216</v>
      </c>
      <c r="E10" s="45">
        <v>296060.45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60657</v>
      </c>
      <c r="E14" s="45">
        <v>62306.99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317873</v>
      </c>
      <c r="E16" s="51">
        <f>E10+E11+E12+E13+E14+E15</f>
        <v>358367.44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78082</v>
      </c>
      <c r="E18" s="45">
        <v>91214.99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78082</v>
      </c>
      <c r="E23" s="51">
        <f>E18+E19+E20+E21+E22</f>
        <v>91214.99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55503</v>
      </c>
      <c r="E25" s="45">
        <v>62302.03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40</v>
      </c>
      <c r="E27" s="45">
        <v>68.36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50791</v>
      </c>
      <c r="E29" s="50">
        <v>54955.270000000004</v>
      </c>
    </row>
    <row r="30" spans="2:5" ht="15.75" thickBot="1">
      <c r="B30" s="16">
        <v>30000</v>
      </c>
      <c r="C30" s="15" t="s">
        <v>32</v>
      </c>
      <c r="D30" s="48">
        <f>D25+D26+D27+D28+D29</f>
        <v>106334</v>
      </c>
      <c r="E30" s="51">
        <f>E25+E26+E27+E28+E29</f>
        <v>117325.66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200</v>
      </c>
      <c r="E34" s="45">
        <v>45850.44</v>
      </c>
    </row>
    <row r="35" spans="2:5" ht="15">
      <c r="B35" s="13">
        <v>40400</v>
      </c>
      <c r="C35" s="54" t="s">
        <v>38</v>
      </c>
      <c r="D35" s="39">
        <v>255200</v>
      </c>
      <c r="E35" s="45">
        <v>255200</v>
      </c>
    </row>
    <row r="36" spans="2:5" ht="15">
      <c r="B36" s="13">
        <v>40500</v>
      </c>
      <c r="C36" s="54" t="s">
        <v>39</v>
      </c>
      <c r="D36" s="49">
        <v>9500</v>
      </c>
      <c r="E36" s="50">
        <v>9500</v>
      </c>
    </row>
    <row r="37" spans="2:5" ht="15.75" thickBot="1">
      <c r="B37" s="16">
        <v>40000</v>
      </c>
      <c r="C37" s="15" t="s">
        <v>40</v>
      </c>
      <c r="D37" s="48">
        <f>D32+D33+D34+D35+D36</f>
        <v>264900</v>
      </c>
      <c r="E37" s="51">
        <f>E32+E33+E34+E35+E36</f>
        <v>310550.44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61200</v>
      </c>
      <c r="E54" s="45">
        <v>61200</v>
      </c>
    </row>
    <row r="55" spans="2:5" ht="15">
      <c r="B55" s="13">
        <v>90200</v>
      </c>
      <c r="C55" s="54" t="s">
        <v>62</v>
      </c>
      <c r="D55" s="61">
        <v>123000</v>
      </c>
      <c r="E55" s="62">
        <v>127723.04</v>
      </c>
    </row>
    <row r="56" spans="2:5" ht="15.75" thickBot="1">
      <c r="B56" s="16">
        <v>90000</v>
      </c>
      <c r="C56" s="15" t="s">
        <v>63</v>
      </c>
      <c r="D56" s="48">
        <f>D54+D55</f>
        <v>184200</v>
      </c>
      <c r="E56" s="51">
        <f>E54+E55</f>
        <v>188923.03999999998</v>
      </c>
    </row>
    <row r="57" spans="2:5" ht="16.5" thickBot="1" thickTop="1">
      <c r="B57" s="109" t="s">
        <v>64</v>
      </c>
      <c r="C57" s="110"/>
      <c r="D57" s="52">
        <f>D16+D23+D30+D37+D43+D49+D52+D56</f>
        <v>951389</v>
      </c>
      <c r="E57" s="55">
        <f>E16+E23+E30+E37+E43+E49+E52+E56</f>
        <v>1066381.57</v>
      </c>
    </row>
    <row r="58" spans="2:5" ht="16.5" thickBot="1" thickTop="1">
      <c r="B58" s="109" t="s">
        <v>65</v>
      </c>
      <c r="C58" s="110"/>
      <c r="D58" s="52">
        <f>D57+D5+D6+D7+D8</f>
        <v>951389</v>
      </c>
      <c r="E58" s="55">
        <f>E57+E5+E6+E7+E8</f>
        <v>1196912.73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254097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60657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314754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78082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78082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61700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40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41200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102940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636500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641500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61200</v>
      </c>
      <c r="E54" s="45"/>
    </row>
    <row r="55" spans="2:5" ht="15">
      <c r="B55" s="13">
        <v>90200</v>
      </c>
      <c r="C55" s="54" t="s">
        <v>62</v>
      </c>
      <c r="D55" s="61">
        <v>123000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184200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1321476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1321476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253552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60657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314209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78096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78096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58585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40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50311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108936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347000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352000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62424</v>
      </c>
      <c r="E54" s="45"/>
    </row>
    <row r="55" spans="2:5" ht="15">
      <c r="B55" s="13">
        <v>90200</v>
      </c>
      <c r="C55" s="54" t="s">
        <v>62</v>
      </c>
      <c r="D55" s="61">
        <v>123460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185884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1039125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1039125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88331</v>
      </c>
      <c r="E10" s="89">
        <v>0</v>
      </c>
      <c r="F10" s="90">
        <v>89515.66999999998</v>
      </c>
      <c r="G10" s="88"/>
      <c r="H10" s="89"/>
      <c r="I10" s="90"/>
      <c r="J10" s="97">
        <v>29700</v>
      </c>
      <c r="K10" s="89">
        <v>0</v>
      </c>
      <c r="L10" s="101">
        <v>29700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118031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119215.66999999998</v>
      </c>
    </row>
    <row r="11" spans="2:76" ht="15">
      <c r="B11" s="13">
        <v>102</v>
      </c>
      <c r="C11" s="25" t="s">
        <v>92</v>
      </c>
      <c r="D11" s="88">
        <v>3974</v>
      </c>
      <c r="E11" s="89">
        <v>0</v>
      </c>
      <c r="F11" s="90">
        <v>3994.73</v>
      </c>
      <c r="G11" s="88"/>
      <c r="H11" s="89"/>
      <c r="I11" s="90"/>
      <c r="J11" s="97">
        <v>2000</v>
      </c>
      <c r="K11" s="89">
        <v>0</v>
      </c>
      <c r="L11" s="101">
        <v>2000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2900</v>
      </c>
      <c r="AC11" s="89">
        <v>0</v>
      </c>
      <c r="AD11" s="90">
        <v>6500.68</v>
      </c>
      <c r="AE11" s="91">
        <v>40</v>
      </c>
      <c r="AF11" s="89">
        <v>0</v>
      </c>
      <c r="AG11" s="90">
        <v>40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8914</v>
      </c>
      <c r="BW11" s="77">
        <f t="shared" si="1"/>
        <v>0</v>
      </c>
      <c r="BX11" s="79">
        <f t="shared" si="2"/>
        <v>12535.41</v>
      </c>
    </row>
    <row r="12" spans="2:76" ht="15">
      <c r="B12" s="13">
        <v>103</v>
      </c>
      <c r="C12" s="25" t="s">
        <v>93</v>
      </c>
      <c r="D12" s="88">
        <v>66122</v>
      </c>
      <c r="E12" s="89">
        <v>0</v>
      </c>
      <c r="F12" s="90">
        <v>82417.68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33242</v>
      </c>
      <c r="N12" s="89">
        <v>0</v>
      </c>
      <c r="O12" s="90">
        <v>42761.18</v>
      </c>
      <c r="P12" s="91">
        <v>750</v>
      </c>
      <c r="Q12" s="89">
        <v>0</v>
      </c>
      <c r="R12" s="90">
        <v>750</v>
      </c>
      <c r="S12" s="91">
        <v>4250</v>
      </c>
      <c r="T12" s="89">
        <v>0</v>
      </c>
      <c r="U12" s="90">
        <v>7224.43</v>
      </c>
      <c r="V12" s="91"/>
      <c r="W12" s="89"/>
      <c r="X12" s="90"/>
      <c r="Y12" s="91"/>
      <c r="Z12" s="89"/>
      <c r="AA12" s="90"/>
      <c r="AB12" s="91">
        <v>3536</v>
      </c>
      <c r="AC12" s="89">
        <v>0</v>
      </c>
      <c r="AD12" s="90">
        <v>3737.3</v>
      </c>
      <c r="AE12" s="91">
        <v>49600</v>
      </c>
      <c r="AF12" s="89">
        <v>0</v>
      </c>
      <c r="AG12" s="90">
        <v>59569.25</v>
      </c>
      <c r="AH12" s="91">
        <v>900</v>
      </c>
      <c r="AI12" s="89">
        <v>0</v>
      </c>
      <c r="AJ12" s="90">
        <v>900</v>
      </c>
      <c r="AK12" s="91">
        <v>950</v>
      </c>
      <c r="AL12" s="89">
        <v>0</v>
      </c>
      <c r="AM12" s="90">
        <v>1027.73</v>
      </c>
      <c r="AN12" s="91"/>
      <c r="AO12" s="89"/>
      <c r="AP12" s="90"/>
      <c r="AQ12" s="91">
        <v>300</v>
      </c>
      <c r="AR12" s="89">
        <v>0</v>
      </c>
      <c r="AS12" s="90">
        <v>344.36</v>
      </c>
      <c r="AT12" s="91"/>
      <c r="AU12" s="89"/>
      <c r="AV12" s="90"/>
      <c r="AW12" s="91">
        <v>0</v>
      </c>
      <c r="AX12" s="89">
        <v>0</v>
      </c>
      <c r="AY12" s="90">
        <v>1529.09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159650</v>
      </c>
      <c r="BW12" s="77">
        <f t="shared" si="1"/>
        <v>0</v>
      </c>
      <c r="BX12" s="79">
        <f t="shared" si="2"/>
        <v>200261.01999999996</v>
      </c>
    </row>
    <row r="13" spans="2:76" ht="15">
      <c r="B13" s="13">
        <v>104</v>
      </c>
      <c r="C13" s="25" t="s">
        <v>19</v>
      </c>
      <c r="D13" s="88">
        <v>681</v>
      </c>
      <c r="E13" s="89">
        <v>0</v>
      </c>
      <c r="F13" s="90">
        <v>681</v>
      </c>
      <c r="G13" s="88"/>
      <c r="H13" s="89"/>
      <c r="I13" s="90"/>
      <c r="J13" s="97"/>
      <c r="K13" s="89"/>
      <c r="L13" s="101"/>
      <c r="M13" s="91">
        <v>22600</v>
      </c>
      <c r="N13" s="89">
        <v>0</v>
      </c>
      <c r="O13" s="90">
        <v>22600</v>
      </c>
      <c r="P13" s="91">
        <v>650</v>
      </c>
      <c r="Q13" s="89">
        <v>0</v>
      </c>
      <c r="R13" s="90">
        <v>650</v>
      </c>
      <c r="S13" s="91">
        <v>4100</v>
      </c>
      <c r="T13" s="89">
        <v>0</v>
      </c>
      <c r="U13" s="90">
        <v>4350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49150</v>
      </c>
      <c r="AC13" s="89">
        <v>0</v>
      </c>
      <c r="AD13" s="90">
        <v>56940.41</v>
      </c>
      <c r="AE13" s="91">
        <v>3100</v>
      </c>
      <c r="AF13" s="89">
        <v>0</v>
      </c>
      <c r="AG13" s="90">
        <v>3100</v>
      </c>
      <c r="AH13" s="91"/>
      <c r="AI13" s="89"/>
      <c r="AJ13" s="90"/>
      <c r="AK13" s="91">
        <v>19450</v>
      </c>
      <c r="AL13" s="89">
        <v>0</v>
      </c>
      <c r="AM13" s="90">
        <v>19450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99731</v>
      </c>
      <c r="BW13" s="77">
        <f t="shared" si="1"/>
        <v>0</v>
      </c>
      <c r="BX13" s="79">
        <f t="shared" si="2"/>
        <v>107771.41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21583</v>
      </c>
      <c r="BM16" s="89">
        <v>0</v>
      </c>
      <c r="BN16" s="90">
        <v>21583</v>
      </c>
      <c r="BO16" s="91"/>
      <c r="BP16" s="89"/>
      <c r="BQ16" s="90"/>
      <c r="BR16" s="97"/>
      <c r="BS16" s="89"/>
      <c r="BT16" s="101"/>
      <c r="BU16" s="76"/>
      <c r="BV16" s="85">
        <f t="shared" si="0"/>
        <v>21583</v>
      </c>
      <c r="BW16" s="77">
        <f t="shared" si="1"/>
        <v>0</v>
      </c>
      <c r="BX16" s="79">
        <f t="shared" si="2"/>
        <v>21583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20860</v>
      </c>
      <c r="E18" s="89">
        <v>0</v>
      </c>
      <c r="F18" s="90">
        <v>27358.81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20860</v>
      </c>
      <c r="BW18" s="77">
        <f t="shared" si="1"/>
        <v>0</v>
      </c>
      <c r="BX18" s="79">
        <f t="shared" si="2"/>
        <v>27358.81</v>
      </c>
    </row>
    <row r="19" spans="2:76" ht="15">
      <c r="B19" s="13">
        <v>110</v>
      </c>
      <c r="C19" s="25" t="s">
        <v>98</v>
      </c>
      <c r="D19" s="88">
        <v>33600</v>
      </c>
      <c r="E19" s="89">
        <v>0</v>
      </c>
      <c r="F19" s="90">
        <v>35312.880000000005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9819</v>
      </c>
      <c r="BJ19" s="89">
        <v>0</v>
      </c>
      <c r="BK19" s="101">
        <v>11122.25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43419</v>
      </c>
      <c r="BW19" s="77">
        <f t="shared" si="1"/>
        <v>0</v>
      </c>
      <c r="BX19" s="79">
        <f t="shared" si="2"/>
        <v>46435.130000000005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213568</v>
      </c>
      <c r="E20" s="78">
        <f t="shared" si="3"/>
        <v>0</v>
      </c>
      <c r="F20" s="79">
        <f t="shared" si="3"/>
        <v>239280.76999999996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31700</v>
      </c>
      <c r="K20" s="78">
        <f t="shared" si="3"/>
        <v>0</v>
      </c>
      <c r="L20" s="77">
        <f t="shared" si="3"/>
        <v>31700</v>
      </c>
      <c r="M20" s="98">
        <f t="shared" si="3"/>
        <v>55842</v>
      </c>
      <c r="N20" s="78">
        <f t="shared" si="3"/>
        <v>0</v>
      </c>
      <c r="O20" s="77">
        <f t="shared" si="3"/>
        <v>65361.18</v>
      </c>
      <c r="P20" s="98">
        <f t="shared" si="3"/>
        <v>1400</v>
      </c>
      <c r="Q20" s="78">
        <f t="shared" si="3"/>
        <v>0</v>
      </c>
      <c r="R20" s="77">
        <f t="shared" si="3"/>
        <v>1400</v>
      </c>
      <c r="S20" s="98">
        <f t="shared" si="3"/>
        <v>8350</v>
      </c>
      <c r="T20" s="78">
        <f t="shared" si="3"/>
        <v>0</v>
      </c>
      <c r="U20" s="77">
        <f t="shared" si="3"/>
        <v>11574.43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55586</v>
      </c>
      <c r="AC20" s="78">
        <f t="shared" si="3"/>
        <v>0</v>
      </c>
      <c r="AD20" s="77">
        <f t="shared" si="3"/>
        <v>67178.39</v>
      </c>
      <c r="AE20" s="98">
        <f t="shared" si="3"/>
        <v>52740</v>
      </c>
      <c r="AF20" s="78">
        <f t="shared" si="3"/>
        <v>0</v>
      </c>
      <c r="AG20" s="77">
        <f t="shared" si="3"/>
        <v>62709.25</v>
      </c>
      <c r="AH20" s="98">
        <f t="shared" si="3"/>
        <v>900</v>
      </c>
      <c r="AI20" s="78">
        <f t="shared" si="3"/>
        <v>0</v>
      </c>
      <c r="AJ20" s="77">
        <f t="shared" si="3"/>
        <v>900</v>
      </c>
      <c r="AK20" s="98">
        <f t="shared" si="3"/>
        <v>20400</v>
      </c>
      <c r="AL20" s="78">
        <f t="shared" si="3"/>
        <v>0</v>
      </c>
      <c r="AM20" s="77">
        <f t="shared" si="3"/>
        <v>20477.73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300</v>
      </c>
      <c r="AR20" s="78">
        <f t="shared" si="3"/>
        <v>0</v>
      </c>
      <c r="AS20" s="77">
        <f t="shared" si="3"/>
        <v>344.36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1529.09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9819</v>
      </c>
      <c r="BJ20" s="78">
        <f t="shared" si="3"/>
        <v>0</v>
      </c>
      <c r="BK20" s="77">
        <f t="shared" si="3"/>
        <v>11122.25</v>
      </c>
      <c r="BL20" s="98">
        <f t="shared" si="3"/>
        <v>21583</v>
      </c>
      <c r="BM20" s="78">
        <f t="shared" si="3"/>
        <v>0</v>
      </c>
      <c r="BN20" s="77">
        <f t="shared" si="3"/>
        <v>21583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472188</v>
      </c>
      <c r="BW20" s="77">
        <f>BW10+BW11+BW12+BW13+BW14+BW15+BW16+BW17+BW18+BW19</f>
        <v>0</v>
      </c>
      <c r="BX20" s="95">
        <f>BX10+BX11+BX12+BX13+BX14+BX15+BX16+BX17+BX18+BX19</f>
        <v>535160.45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75000</v>
      </c>
      <c r="E24" s="89">
        <v>0</v>
      </c>
      <c r="F24" s="90">
        <v>77135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1000</v>
      </c>
      <c r="Q24" s="89">
        <v>0</v>
      </c>
      <c r="R24" s="101">
        <v>1000</v>
      </c>
      <c r="S24" s="97">
        <v>19400</v>
      </c>
      <c r="T24" s="89">
        <v>0</v>
      </c>
      <c r="U24" s="101">
        <v>50269.06</v>
      </c>
      <c r="V24" s="97"/>
      <c r="W24" s="89"/>
      <c r="X24" s="101"/>
      <c r="Y24" s="97">
        <v>5000</v>
      </c>
      <c r="Z24" s="89">
        <v>0</v>
      </c>
      <c r="AA24" s="101">
        <v>12076</v>
      </c>
      <c r="AB24" s="97">
        <v>10000</v>
      </c>
      <c r="AC24" s="89">
        <v>0</v>
      </c>
      <c r="AD24" s="101">
        <v>10000</v>
      </c>
      <c r="AE24" s="97">
        <v>134500</v>
      </c>
      <c r="AF24" s="89">
        <v>0</v>
      </c>
      <c r="AG24" s="101">
        <v>159395.66</v>
      </c>
      <c r="AH24" s="97">
        <v>0</v>
      </c>
      <c r="AI24" s="89">
        <v>0</v>
      </c>
      <c r="AJ24" s="101">
        <v>7666.68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244900</v>
      </c>
      <c r="BW24" s="77">
        <f t="shared" si="4"/>
        <v>0</v>
      </c>
      <c r="BX24" s="79">
        <f t="shared" si="4"/>
        <v>317542.39999999997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20000</v>
      </c>
      <c r="N27" s="89">
        <v>0</v>
      </c>
      <c r="O27" s="101">
        <v>20000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20000</v>
      </c>
      <c r="BW27" s="77">
        <f t="shared" si="4"/>
        <v>0</v>
      </c>
      <c r="BX27" s="79">
        <f t="shared" si="4"/>
        <v>20000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75000</v>
      </c>
      <c r="E28" s="78">
        <f t="shared" si="5"/>
        <v>0</v>
      </c>
      <c r="F28" s="79">
        <f t="shared" si="5"/>
        <v>77135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20000</v>
      </c>
      <c r="N28" s="78">
        <f t="shared" si="5"/>
        <v>0</v>
      </c>
      <c r="O28" s="77">
        <f t="shared" si="5"/>
        <v>20000</v>
      </c>
      <c r="P28" s="98">
        <f t="shared" si="5"/>
        <v>1000</v>
      </c>
      <c r="Q28" s="78">
        <f t="shared" si="5"/>
        <v>0</v>
      </c>
      <c r="R28" s="77">
        <f t="shared" si="5"/>
        <v>1000</v>
      </c>
      <c r="S28" s="98">
        <f t="shared" si="5"/>
        <v>19400</v>
      </c>
      <c r="T28" s="78">
        <f t="shared" si="5"/>
        <v>0</v>
      </c>
      <c r="U28" s="77">
        <f t="shared" si="5"/>
        <v>50269.06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5000</v>
      </c>
      <c r="Z28" s="78">
        <f t="shared" si="5"/>
        <v>0</v>
      </c>
      <c r="AA28" s="77">
        <f t="shared" si="5"/>
        <v>12076</v>
      </c>
      <c r="AB28" s="98">
        <f t="shared" si="5"/>
        <v>10000</v>
      </c>
      <c r="AC28" s="78">
        <f t="shared" si="5"/>
        <v>0</v>
      </c>
      <c r="AD28" s="77">
        <f t="shared" si="5"/>
        <v>10000</v>
      </c>
      <c r="AE28" s="98">
        <f t="shared" si="5"/>
        <v>134500</v>
      </c>
      <c r="AF28" s="78">
        <f t="shared" si="5"/>
        <v>0</v>
      </c>
      <c r="AG28" s="77">
        <f t="shared" si="5"/>
        <v>159395.66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7666.68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264900</v>
      </c>
      <c r="BW28" s="77">
        <f>BW23+BW24+BW25+BW26+BW27</f>
        <v>0</v>
      </c>
      <c r="BX28" s="95">
        <f>BX23+BX24+BX25+BX26+BX27</f>
        <v>337542.39999999997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30101</v>
      </c>
      <c r="BM40" s="89">
        <v>0</v>
      </c>
      <c r="BN40" s="101">
        <v>30101</v>
      </c>
      <c r="BO40" s="97"/>
      <c r="BP40" s="89"/>
      <c r="BQ40" s="101"/>
      <c r="BR40" s="97"/>
      <c r="BS40" s="89"/>
      <c r="BT40" s="101"/>
      <c r="BU40" s="76"/>
      <c r="BV40" s="85">
        <f t="shared" si="10"/>
        <v>30101</v>
      </c>
      <c r="BW40" s="77">
        <f t="shared" si="10"/>
        <v>0</v>
      </c>
      <c r="BX40" s="79">
        <f t="shared" si="10"/>
        <v>30101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30101</v>
      </c>
      <c r="BM42" s="78">
        <f t="shared" si="12"/>
        <v>0</v>
      </c>
      <c r="BN42" s="77">
        <f t="shared" si="12"/>
        <v>30101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30101</v>
      </c>
      <c r="BW42" s="77">
        <f>BW38+BW39+BW40+BW41</f>
        <v>0</v>
      </c>
      <c r="BX42" s="95">
        <f>BX38+BX39+BX40+BX41</f>
        <v>30101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61200</v>
      </c>
      <c r="BS49" s="89">
        <v>0</v>
      </c>
      <c r="BT49" s="101">
        <v>61200</v>
      </c>
      <c r="BU49" s="76"/>
      <c r="BV49" s="85">
        <f aca="true" t="shared" si="15" ref="BV49:BX50">D49+G49+J49+M49+P49+S49+V49+Y49+AB49+AE49+AH49+AK49+AN49+AQ49+AT49+AW49+AZ49+BC49+BF49+BI49+BL49+BO49+BR49</f>
        <v>61200</v>
      </c>
      <c r="BW49" s="77">
        <f t="shared" si="15"/>
        <v>0</v>
      </c>
      <c r="BX49" s="79">
        <f t="shared" si="15"/>
        <v>61200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123000</v>
      </c>
      <c r="BS50" s="89">
        <v>0</v>
      </c>
      <c r="BT50" s="101">
        <v>128572.53</v>
      </c>
      <c r="BU50" s="76"/>
      <c r="BV50" s="85">
        <f t="shared" si="15"/>
        <v>123000</v>
      </c>
      <c r="BW50" s="77">
        <f t="shared" si="15"/>
        <v>0</v>
      </c>
      <c r="BX50" s="79">
        <f t="shared" si="15"/>
        <v>128572.53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184200</v>
      </c>
      <c r="BS51" s="78">
        <f>BS49+BS50</f>
        <v>0</v>
      </c>
      <c r="BT51" s="77">
        <f>BT49+BT50</f>
        <v>189772.53</v>
      </c>
      <c r="BU51" s="85"/>
      <c r="BV51" s="85">
        <f>BV49+BV50</f>
        <v>184200</v>
      </c>
      <c r="BW51" s="77">
        <f>BW49+BW50</f>
        <v>0</v>
      </c>
      <c r="BX51" s="95">
        <f>BX49+BX50</f>
        <v>189772.53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288568</v>
      </c>
      <c r="E53" s="86">
        <f t="shared" si="18"/>
        <v>0</v>
      </c>
      <c r="F53" s="86">
        <f t="shared" si="18"/>
        <v>316415.76999999996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31700</v>
      </c>
      <c r="K53" s="86">
        <f t="shared" si="18"/>
        <v>0</v>
      </c>
      <c r="L53" s="86">
        <f t="shared" si="18"/>
        <v>31700</v>
      </c>
      <c r="M53" s="86">
        <f t="shared" si="18"/>
        <v>75842</v>
      </c>
      <c r="N53" s="86">
        <f t="shared" si="18"/>
        <v>0</v>
      </c>
      <c r="O53" s="86">
        <f t="shared" si="18"/>
        <v>85361.18</v>
      </c>
      <c r="P53" s="86">
        <f t="shared" si="18"/>
        <v>2400</v>
      </c>
      <c r="Q53" s="86">
        <f t="shared" si="18"/>
        <v>0</v>
      </c>
      <c r="R53" s="86">
        <f t="shared" si="18"/>
        <v>2400</v>
      </c>
      <c r="S53" s="86">
        <f t="shared" si="18"/>
        <v>27750</v>
      </c>
      <c r="T53" s="86">
        <f t="shared" si="18"/>
        <v>0</v>
      </c>
      <c r="U53" s="86">
        <f t="shared" si="18"/>
        <v>61843.49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5000</v>
      </c>
      <c r="Z53" s="86">
        <f t="shared" si="18"/>
        <v>0</v>
      </c>
      <c r="AA53" s="86">
        <f t="shared" si="18"/>
        <v>12076</v>
      </c>
      <c r="AB53" s="86">
        <f t="shared" si="18"/>
        <v>65586</v>
      </c>
      <c r="AC53" s="86">
        <f t="shared" si="18"/>
        <v>0</v>
      </c>
      <c r="AD53" s="86">
        <f t="shared" si="18"/>
        <v>77178.39</v>
      </c>
      <c r="AE53" s="86">
        <f t="shared" si="18"/>
        <v>187240</v>
      </c>
      <c r="AF53" s="86">
        <f t="shared" si="18"/>
        <v>0</v>
      </c>
      <c r="AG53" s="86">
        <f t="shared" si="18"/>
        <v>222104.91</v>
      </c>
      <c r="AH53" s="86">
        <f t="shared" si="18"/>
        <v>900</v>
      </c>
      <c r="AI53" s="86">
        <f t="shared" si="18"/>
        <v>0</v>
      </c>
      <c r="AJ53" s="86">
        <f aca="true" t="shared" si="19" ref="AJ53:BT53">AJ20+AJ28+AJ35+AJ42+AJ46+AJ51</f>
        <v>8566.68</v>
      </c>
      <c r="AK53" s="86">
        <f t="shared" si="19"/>
        <v>20400</v>
      </c>
      <c r="AL53" s="86">
        <f t="shared" si="19"/>
        <v>0</v>
      </c>
      <c r="AM53" s="86">
        <f t="shared" si="19"/>
        <v>20477.73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300</v>
      </c>
      <c r="AR53" s="86">
        <f t="shared" si="19"/>
        <v>0</v>
      </c>
      <c r="AS53" s="86">
        <f t="shared" si="19"/>
        <v>344.36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1529.09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9819</v>
      </c>
      <c r="BJ53" s="86">
        <f t="shared" si="19"/>
        <v>0</v>
      </c>
      <c r="BK53" s="86">
        <f t="shared" si="19"/>
        <v>11122.25</v>
      </c>
      <c r="BL53" s="86">
        <f t="shared" si="19"/>
        <v>51684</v>
      </c>
      <c r="BM53" s="86">
        <f t="shared" si="19"/>
        <v>0</v>
      </c>
      <c r="BN53" s="86">
        <f t="shared" si="19"/>
        <v>51684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184200</v>
      </c>
      <c r="BS53" s="86">
        <f t="shared" si="19"/>
        <v>0</v>
      </c>
      <c r="BT53" s="86">
        <f t="shared" si="19"/>
        <v>189772.53</v>
      </c>
      <c r="BU53" s="86">
        <f>BU8</f>
        <v>0</v>
      </c>
      <c r="BV53" s="102">
        <f>BV8+BV20+BV28+BV35+BV42+BV46+BV51</f>
        <v>951389</v>
      </c>
      <c r="BW53" s="87">
        <f>BW20+BW28+BW35+BW42+BW46+BW51</f>
        <v>0</v>
      </c>
      <c r="BX53" s="87">
        <f>BX20+BX28+BX35+BX42+BX46+BX51</f>
        <v>1092576.38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82296</v>
      </c>
      <c r="E10" s="89">
        <v>0</v>
      </c>
      <c r="F10" s="90"/>
      <c r="G10" s="88"/>
      <c r="H10" s="89"/>
      <c r="I10" s="90"/>
      <c r="J10" s="97">
        <v>29700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111996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3694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2900</v>
      </c>
      <c r="AC11" s="89">
        <v>0</v>
      </c>
      <c r="AD11" s="90"/>
      <c r="AE11" s="91">
        <v>40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8634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60186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34232</v>
      </c>
      <c r="N12" s="89">
        <v>0</v>
      </c>
      <c r="O12" s="90"/>
      <c r="P12" s="91">
        <v>750</v>
      </c>
      <c r="Q12" s="89">
        <v>0</v>
      </c>
      <c r="R12" s="90"/>
      <c r="S12" s="91">
        <v>4200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3536</v>
      </c>
      <c r="AC12" s="89">
        <v>0</v>
      </c>
      <c r="AD12" s="90"/>
      <c r="AE12" s="91">
        <v>53000</v>
      </c>
      <c r="AF12" s="89">
        <v>0</v>
      </c>
      <c r="AG12" s="90"/>
      <c r="AH12" s="91">
        <v>500</v>
      </c>
      <c r="AI12" s="89">
        <v>0</v>
      </c>
      <c r="AJ12" s="90"/>
      <c r="AK12" s="91">
        <v>950</v>
      </c>
      <c r="AL12" s="89">
        <v>0</v>
      </c>
      <c r="AM12" s="90"/>
      <c r="AN12" s="91"/>
      <c r="AO12" s="89"/>
      <c r="AP12" s="90"/>
      <c r="AQ12" s="91">
        <v>300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157654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560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22600</v>
      </c>
      <c r="N13" s="89">
        <v>0</v>
      </c>
      <c r="O13" s="90"/>
      <c r="P13" s="91">
        <v>650</v>
      </c>
      <c r="Q13" s="89">
        <v>0</v>
      </c>
      <c r="R13" s="90"/>
      <c r="S13" s="91">
        <v>4100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49150</v>
      </c>
      <c r="AC13" s="89">
        <v>0</v>
      </c>
      <c r="AD13" s="90"/>
      <c r="AE13" s="91">
        <v>3100</v>
      </c>
      <c r="AF13" s="89">
        <v>0</v>
      </c>
      <c r="AG13" s="90"/>
      <c r="AH13" s="91"/>
      <c r="AI13" s="89"/>
      <c r="AJ13" s="90"/>
      <c r="AK13" s="91">
        <v>19250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99410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19983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19983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21160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21160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33500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11739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45239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201396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31700</v>
      </c>
      <c r="K20" s="78">
        <f t="shared" si="1"/>
        <v>0</v>
      </c>
      <c r="L20" s="77">
        <f t="shared" si="1"/>
        <v>0</v>
      </c>
      <c r="M20" s="98">
        <f t="shared" si="1"/>
        <v>56832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8300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55586</v>
      </c>
      <c r="AC20" s="78">
        <f t="shared" si="1"/>
        <v>0</v>
      </c>
      <c r="AD20" s="77">
        <f t="shared" si="1"/>
        <v>0</v>
      </c>
      <c r="AE20" s="98">
        <f t="shared" si="1"/>
        <v>56140</v>
      </c>
      <c r="AF20" s="78">
        <f t="shared" si="1"/>
        <v>0</v>
      </c>
      <c r="AG20" s="77">
        <f t="shared" si="1"/>
        <v>0</v>
      </c>
      <c r="AH20" s="98">
        <f t="shared" si="1"/>
        <v>500</v>
      </c>
      <c r="AI20" s="78">
        <f t="shared" si="1"/>
        <v>0</v>
      </c>
      <c r="AJ20" s="77">
        <f t="shared" si="1"/>
        <v>0</v>
      </c>
      <c r="AK20" s="98">
        <f t="shared" si="1"/>
        <v>20200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11739</v>
      </c>
      <c r="BJ20" s="78">
        <f t="shared" si="1"/>
        <v>0</v>
      </c>
      <c r="BK20" s="77">
        <f t="shared" si="1"/>
        <v>0</v>
      </c>
      <c r="BL20" s="98">
        <f t="shared" si="1"/>
        <v>19983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464076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252000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96000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</v>
      </c>
      <c r="Z24" s="89">
        <v>0</v>
      </c>
      <c r="AA24" s="101"/>
      <c r="AB24" s="97">
        <v>0</v>
      </c>
      <c r="AC24" s="89">
        <v>0</v>
      </c>
      <c r="AD24" s="101"/>
      <c r="AE24" s="97">
        <v>243000</v>
      </c>
      <c r="AF24" s="89">
        <v>0</v>
      </c>
      <c r="AG24" s="101"/>
      <c r="AH24" s="97">
        <v>0</v>
      </c>
      <c r="AI24" s="89">
        <v>0</v>
      </c>
      <c r="AJ24" s="101"/>
      <c r="AK24" s="97">
        <v>50000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641500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96000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243000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641500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31700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31700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31700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31700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61200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61200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123000</v>
      </c>
      <c r="BS50" s="89">
        <v>0</v>
      </c>
      <c r="BT50" s="101"/>
      <c r="BU50" s="76"/>
      <c r="BV50" s="85">
        <f t="shared" si="9"/>
        <v>123000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184200</v>
      </c>
      <c r="BS51" s="78">
        <f>BS49+BS50</f>
        <v>0</v>
      </c>
      <c r="BT51" s="77">
        <f>BT49+BT50</f>
        <v>0</v>
      </c>
      <c r="BU51" s="85"/>
      <c r="BV51" s="85">
        <f>BV49+BV50</f>
        <v>184200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453396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31700</v>
      </c>
      <c r="K53" s="86">
        <f t="shared" si="11"/>
        <v>0</v>
      </c>
      <c r="L53" s="86">
        <f t="shared" si="11"/>
        <v>0</v>
      </c>
      <c r="M53" s="86">
        <f t="shared" si="11"/>
        <v>56832</v>
      </c>
      <c r="N53" s="86">
        <f t="shared" si="11"/>
        <v>0</v>
      </c>
      <c r="O53" s="86">
        <f t="shared" si="11"/>
        <v>0</v>
      </c>
      <c r="P53" s="86">
        <f t="shared" si="11"/>
        <v>97400</v>
      </c>
      <c r="Q53" s="86">
        <f t="shared" si="11"/>
        <v>0</v>
      </c>
      <c r="R53" s="86">
        <f t="shared" si="11"/>
        <v>0</v>
      </c>
      <c r="S53" s="86">
        <f t="shared" si="11"/>
        <v>8300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55586</v>
      </c>
      <c r="AC53" s="86">
        <f t="shared" si="11"/>
        <v>0</v>
      </c>
      <c r="AD53" s="86">
        <f t="shared" si="11"/>
        <v>0</v>
      </c>
      <c r="AE53" s="86">
        <f t="shared" si="11"/>
        <v>299140</v>
      </c>
      <c r="AF53" s="86">
        <f t="shared" si="11"/>
        <v>0</v>
      </c>
      <c r="AG53" s="86">
        <f t="shared" si="11"/>
        <v>0</v>
      </c>
      <c r="AH53" s="86">
        <f t="shared" si="11"/>
        <v>500</v>
      </c>
      <c r="AI53" s="86">
        <f t="shared" si="11"/>
        <v>0</v>
      </c>
      <c r="AJ53" s="86">
        <f t="shared" si="11"/>
        <v>0</v>
      </c>
      <c r="AK53" s="86">
        <f t="shared" si="11"/>
        <v>70200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11739</v>
      </c>
      <c r="BJ53" s="86">
        <f t="shared" si="11"/>
        <v>0</v>
      </c>
      <c r="BK53" s="86">
        <f t="shared" si="11"/>
        <v>0</v>
      </c>
      <c r="BL53" s="86">
        <f t="shared" si="11"/>
        <v>51683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184200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1321476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88861</v>
      </c>
      <c r="E10" s="89">
        <v>0</v>
      </c>
      <c r="F10" s="90"/>
      <c r="G10" s="88"/>
      <c r="H10" s="89"/>
      <c r="I10" s="90"/>
      <c r="J10" s="97">
        <v>29700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118561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3974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2900</v>
      </c>
      <c r="AC11" s="89">
        <v>0</v>
      </c>
      <c r="AD11" s="90"/>
      <c r="AE11" s="91">
        <v>40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8914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61403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30570</v>
      </c>
      <c r="N12" s="89">
        <v>0</v>
      </c>
      <c r="O12" s="90"/>
      <c r="P12" s="91">
        <v>750</v>
      </c>
      <c r="Q12" s="89">
        <v>0</v>
      </c>
      <c r="R12" s="90"/>
      <c r="S12" s="91">
        <v>4160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3536</v>
      </c>
      <c r="AC12" s="89">
        <v>0</v>
      </c>
      <c r="AD12" s="90"/>
      <c r="AE12" s="91">
        <v>51540</v>
      </c>
      <c r="AF12" s="89">
        <v>0</v>
      </c>
      <c r="AG12" s="90"/>
      <c r="AH12" s="91">
        <v>510</v>
      </c>
      <c r="AI12" s="89">
        <v>0</v>
      </c>
      <c r="AJ12" s="90"/>
      <c r="AK12" s="91">
        <v>951</v>
      </c>
      <c r="AL12" s="89">
        <v>0</v>
      </c>
      <c r="AM12" s="90"/>
      <c r="AN12" s="91"/>
      <c r="AO12" s="89"/>
      <c r="AP12" s="90"/>
      <c r="AQ12" s="91">
        <v>300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153720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22600</v>
      </c>
      <c r="N13" s="89">
        <v>0</v>
      </c>
      <c r="O13" s="90"/>
      <c r="P13" s="91">
        <v>650</v>
      </c>
      <c r="Q13" s="89">
        <v>0</v>
      </c>
      <c r="R13" s="90"/>
      <c r="S13" s="91">
        <v>4100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49150</v>
      </c>
      <c r="AC13" s="89">
        <v>0</v>
      </c>
      <c r="AD13" s="90"/>
      <c r="AE13" s="91">
        <v>3100</v>
      </c>
      <c r="AF13" s="89">
        <v>0</v>
      </c>
      <c r="AG13" s="90"/>
      <c r="AH13" s="91"/>
      <c r="AI13" s="89"/>
      <c r="AJ13" s="90"/>
      <c r="AK13" s="91">
        <v>19365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99565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18298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18298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21160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21160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33760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13878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47638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209758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31700</v>
      </c>
      <c r="K20" s="78">
        <f t="shared" si="1"/>
        <v>0</v>
      </c>
      <c r="L20" s="77">
        <f t="shared" si="1"/>
        <v>0</v>
      </c>
      <c r="M20" s="98">
        <f t="shared" si="1"/>
        <v>53170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8260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55586</v>
      </c>
      <c r="AC20" s="78">
        <f t="shared" si="1"/>
        <v>0</v>
      </c>
      <c r="AD20" s="77">
        <f t="shared" si="1"/>
        <v>0</v>
      </c>
      <c r="AE20" s="98">
        <f t="shared" si="1"/>
        <v>54680</v>
      </c>
      <c r="AF20" s="78">
        <f t="shared" si="1"/>
        <v>0</v>
      </c>
      <c r="AG20" s="77">
        <f t="shared" si="1"/>
        <v>0</v>
      </c>
      <c r="AH20" s="98">
        <f t="shared" si="1"/>
        <v>510</v>
      </c>
      <c r="AI20" s="78">
        <f t="shared" si="1"/>
        <v>0</v>
      </c>
      <c r="AJ20" s="77">
        <f t="shared" si="1"/>
        <v>0</v>
      </c>
      <c r="AK20" s="98">
        <f t="shared" si="1"/>
        <v>20316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13878</v>
      </c>
      <c r="BJ20" s="78">
        <f t="shared" si="1"/>
        <v>0</v>
      </c>
      <c r="BK20" s="77">
        <f t="shared" si="1"/>
        <v>0</v>
      </c>
      <c r="BL20" s="98">
        <f t="shared" si="1"/>
        <v>18298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467856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182000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1000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</v>
      </c>
      <c r="Z24" s="89">
        <v>0</v>
      </c>
      <c r="AA24" s="101"/>
      <c r="AB24" s="97">
        <v>150000</v>
      </c>
      <c r="AC24" s="89">
        <v>0</v>
      </c>
      <c r="AD24" s="101"/>
      <c r="AE24" s="97">
        <v>18500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182000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1000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</v>
      </c>
      <c r="Z28" s="78">
        <f t="shared" si="3"/>
        <v>0</v>
      </c>
      <c r="AA28" s="77">
        <f t="shared" si="3"/>
        <v>0</v>
      </c>
      <c r="AB28" s="98">
        <f t="shared" si="3"/>
        <v>150000</v>
      </c>
      <c r="AC28" s="78">
        <f t="shared" si="3"/>
        <v>0</v>
      </c>
      <c r="AD28" s="77">
        <f t="shared" si="3"/>
        <v>0</v>
      </c>
      <c r="AE28" s="98">
        <f t="shared" si="3"/>
        <v>18500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33385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33385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33385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33385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62424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62424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123460</v>
      </c>
      <c r="BS50" s="89">
        <v>0</v>
      </c>
      <c r="BT50" s="101"/>
      <c r="BU50" s="76"/>
      <c r="BV50" s="85">
        <f t="shared" si="9"/>
        <v>123460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185884</v>
      </c>
      <c r="BS51" s="78">
        <f>BS49+BS50</f>
        <v>0</v>
      </c>
      <c r="BT51" s="77">
        <f>BT49+BT50</f>
        <v>0</v>
      </c>
      <c r="BU51" s="85"/>
      <c r="BV51" s="85">
        <f>BV49+BV50</f>
        <v>185884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391758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31700</v>
      </c>
      <c r="K53" s="86">
        <f t="shared" si="11"/>
        <v>0</v>
      </c>
      <c r="L53" s="86">
        <f t="shared" si="11"/>
        <v>0</v>
      </c>
      <c r="M53" s="86">
        <f t="shared" si="11"/>
        <v>53170</v>
      </c>
      <c r="N53" s="86">
        <f t="shared" si="11"/>
        <v>0</v>
      </c>
      <c r="O53" s="86">
        <f t="shared" si="11"/>
        <v>0</v>
      </c>
      <c r="P53" s="86">
        <f t="shared" si="11"/>
        <v>2400</v>
      </c>
      <c r="Q53" s="86">
        <f t="shared" si="11"/>
        <v>0</v>
      </c>
      <c r="R53" s="86">
        <f t="shared" si="11"/>
        <v>0</v>
      </c>
      <c r="S53" s="86">
        <f t="shared" si="11"/>
        <v>8260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205586</v>
      </c>
      <c r="AC53" s="86">
        <f t="shared" si="11"/>
        <v>0</v>
      </c>
      <c r="AD53" s="86">
        <f t="shared" si="11"/>
        <v>0</v>
      </c>
      <c r="AE53" s="86">
        <f t="shared" si="11"/>
        <v>73180</v>
      </c>
      <c r="AF53" s="86">
        <f t="shared" si="11"/>
        <v>0</v>
      </c>
      <c r="AG53" s="86">
        <f t="shared" si="11"/>
        <v>0</v>
      </c>
      <c r="AH53" s="86">
        <f t="shared" si="11"/>
        <v>510</v>
      </c>
      <c r="AI53" s="86">
        <f t="shared" si="11"/>
        <v>0</v>
      </c>
      <c r="AJ53" s="86">
        <f t="shared" si="11"/>
        <v>0</v>
      </c>
      <c r="AK53" s="86">
        <f t="shared" si="11"/>
        <v>20316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13878</v>
      </c>
      <c r="BJ53" s="86">
        <f t="shared" si="11"/>
        <v>0</v>
      </c>
      <c r="BK53" s="86">
        <f t="shared" si="11"/>
        <v>0</v>
      </c>
      <c r="BL53" s="86">
        <f t="shared" si="11"/>
        <v>51683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185884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1039125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2018-03-23T08:06:58Z</dcterms:modified>
  <cp:category/>
  <cp:version/>
  <cp:contentType/>
  <cp:contentStatus/>
</cp:coreProperties>
</file>