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<sst xmlns="http://schemas.openxmlformats.org/spreadsheetml/2006/main" count="870" uniqueCount="151">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</sst>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318979.73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295795</v>
      </c>
      <c r="E10" s="45">
        <v>434151.5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450</v>
      </c>
      <c r="E13" s="45">
        <v>450</v>
      </c>
    </row>
    <row r="14" spans="2:5" ht="15">
      <c r="B14" s="13">
        <v>10301</v>
      </c>
      <c r="C14" s="54" t="s">
        <v>11</v>
      </c>
      <c r="D14" s="39">
        <v>182500</v>
      </c>
      <c r="E14" s="45">
        <v>242675.38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478745</v>
      </c>
      <c r="E16" s="51">
        <f>E10+E11+E12+E13+E14+E15</f>
        <v>677276.88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52899.91</v>
      </c>
      <c r="E18" s="45">
        <v>79489.04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52899.91</v>
      </c>
      <c r="E23" s="51">
        <f>E18+E19+E20+E21+E22</f>
        <v>79489.04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63080</v>
      </c>
      <c r="E25" s="45">
        <v>81032.12999999999</v>
      </c>
    </row>
    <row r="26" spans="2:5" ht="15">
      <c r="B26" s="13">
        <v>30200</v>
      </c>
      <c r="C26" s="54" t="s">
        <v>28</v>
      </c>
      <c r="D26" s="39">
        <v>400</v>
      </c>
      <c r="E26" s="45">
        <v>400</v>
      </c>
    </row>
    <row r="27" spans="2:5" ht="15">
      <c r="B27" s="13">
        <v>30300</v>
      </c>
      <c r="C27" s="54" t="s">
        <v>29</v>
      </c>
      <c r="D27" s="39">
        <v>202.5</v>
      </c>
      <c r="E27" s="45">
        <v>202.5</v>
      </c>
    </row>
    <row r="28" spans="2:5" ht="15">
      <c r="B28" s="13">
        <v>30400</v>
      </c>
      <c r="C28" s="54" t="s">
        <v>30</v>
      </c>
      <c r="D28" s="49">
        <v>7500</v>
      </c>
      <c r="E28" s="45">
        <v>7500</v>
      </c>
    </row>
    <row r="29" spans="2:5" ht="15">
      <c r="B29" s="13">
        <v>30500</v>
      </c>
      <c r="C29" s="54" t="s">
        <v>31</v>
      </c>
      <c r="D29" s="60">
        <v>8699.41</v>
      </c>
      <c r="E29" s="50">
        <v>29697.64</v>
      </c>
    </row>
    <row r="30" spans="2:5" ht="15.75" thickBot="1">
      <c r="B30" s="16">
        <v>30000</v>
      </c>
      <c r="C30" s="15" t="s">
        <v>32</v>
      </c>
      <c r="D30" s="48">
        <f>D25+D26+D27+D28+D29</f>
        <v>79881.91</v>
      </c>
      <c r="E30" s="51">
        <f>E25+E26+E27+E28+E29</f>
        <v>118832.26999999999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55000</v>
      </c>
      <c r="E33" s="59">
        <v>449158.54</v>
      </c>
    </row>
    <row r="34" spans="2:5" ht="15">
      <c r="B34" s="13">
        <v>40300</v>
      </c>
      <c r="C34" s="54" t="s">
        <v>37</v>
      </c>
      <c r="D34" s="61">
        <v>0</v>
      </c>
      <c r="E34" s="45">
        <v>61272.85</v>
      </c>
    </row>
    <row r="35" spans="2:5" ht="15">
      <c r="B35" s="13">
        <v>40400</v>
      </c>
      <c r="C35" s="54" t="s">
        <v>38</v>
      </c>
      <c r="D35" s="39">
        <v>850</v>
      </c>
      <c r="E35" s="45">
        <v>850</v>
      </c>
    </row>
    <row r="36" spans="2:5" ht="15">
      <c r="B36" s="13">
        <v>40500</v>
      </c>
      <c r="C36" s="54" t="s">
        <v>39</v>
      </c>
      <c r="D36" s="49">
        <v>15500</v>
      </c>
      <c r="E36" s="50">
        <v>15516</v>
      </c>
    </row>
    <row r="37" spans="2:5" ht="15.75" thickBot="1">
      <c r="B37" s="16">
        <v>40000</v>
      </c>
      <c r="C37" s="15" t="s">
        <v>40</v>
      </c>
      <c r="D37" s="48">
        <f>D32+D33+D34+D35+D36</f>
        <v>71350</v>
      </c>
      <c r="E37" s="51">
        <f>E32+E33+E34+E35+E36</f>
        <v>526797.3899999999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148575</v>
      </c>
      <c r="E54" s="45">
        <v>153073.16</v>
      </c>
    </row>
    <row r="55" spans="2:5" ht="15">
      <c r="B55" s="13">
        <v>90200</v>
      </c>
      <c r="C55" s="54" t="s">
        <v>62</v>
      </c>
      <c r="D55" s="61">
        <v>7244</v>
      </c>
      <c r="E55" s="62">
        <v>8907.58</v>
      </c>
    </row>
    <row r="56" spans="2:5" ht="15.75" thickBot="1">
      <c r="B56" s="16">
        <v>90000</v>
      </c>
      <c r="C56" s="15" t="s">
        <v>63</v>
      </c>
      <c r="D56" s="48">
        <f>D54+D55</f>
        <v>155819</v>
      </c>
      <c r="E56" s="51">
        <f>E54+E55</f>
        <v>161980.74</v>
      </c>
    </row>
    <row r="57" spans="2:5" ht="16.5" thickBot="1" thickTop="1">
      <c r="B57" s="109" t="s">
        <v>64</v>
      </c>
      <c r="C57" s="110"/>
      <c r="D57" s="52">
        <f>D16+D23+D30+D37+D43+D49+D52+D56</f>
        <v>838695.8200000001</v>
      </c>
      <c r="E57" s="55">
        <f>E16+E23+E30+E37+E43+E49+E52+E56</f>
        <v>1564376.32</v>
      </c>
    </row>
    <row r="58" spans="2:5" ht="16.5" thickBot="1" thickTop="1">
      <c r="B58" s="109" t="s">
        <v>65</v>
      </c>
      <c r="C58" s="110"/>
      <c r="D58" s="52">
        <f>D57+D5+D6+D7+D8</f>
        <v>838695.8200000001</v>
      </c>
      <c r="E58" s="55">
        <f>E57+E5+E6+E7+E8</f>
        <v>1883356.05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294886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450</v>
      </c>
      <c r="E13" s="45"/>
    </row>
    <row r="14" spans="2:5" ht="15">
      <c r="B14" s="13">
        <v>10301</v>
      </c>
      <c r="C14" s="54" t="s">
        <v>11</v>
      </c>
      <c r="D14" s="39">
        <v>182580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477916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52103.92999999999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52103.92999999999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63080</v>
      </c>
      <c r="E25" s="45"/>
    </row>
    <row r="26" spans="2:5" ht="15">
      <c r="B26" s="13">
        <v>30200</v>
      </c>
      <c r="C26" s="54" t="s">
        <v>28</v>
      </c>
      <c r="D26" s="39">
        <v>400</v>
      </c>
      <c r="E26" s="45"/>
    </row>
    <row r="27" spans="2:5" ht="15">
      <c r="B27" s="13">
        <v>30300</v>
      </c>
      <c r="C27" s="54" t="s">
        <v>29</v>
      </c>
      <c r="D27" s="39">
        <v>202.5</v>
      </c>
      <c r="E27" s="45"/>
    </row>
    <row r="28" spans="2:5" ht="15">
      <c r="B28" s="13">
        <v>30400</v>
      </c>
      <c r="C28" s="54" t="s">
        <v>30</v>
      </c>
      <c r="D28" s="49">
        <v>7500</v>
      </c>
      <c r="E28" s="45"/>
    </row>
    <row r="29" spans="2:5" ht="15">
      <c r="B29" s="13">
        <v>30500</v>
      </c>
      <c r="C29" s="54" t="s">
        <v>31</v>
      </c>
      <c r="D29" s="60">
        <v>8199.41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79381.91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55000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900</v>
      </c>
      <c r="E35" s="45"/>
    </row>
    <row r="36" spans="2:5" ht="15">
      <c r="B36" s="13">
        <v>40500</v>
      </c>
      <c r="C36" s="54" t="s">
        <v>39</v>
      </c>
      <c r="D36" s="49">
        <v>15550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71450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148075</v>
      </c>
      <c r="E54" s="45"/>
    </row>
    <row r="55" spans="2:5" ht="15">
      <c r="B55" s="13">
        <v>90200</v>
      </c>
      <c r="C55" s="54" t="s">
        <v>62</v>
      </c>
      <c r="D55" s="61">
        <v>7244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155319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836170.84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836170.84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295000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450</v>
      </c>
      <c r="E13" s="45"/>
    </row>
    <row r="14" spans="2:5" ht="15">
      <c r="B14" s="13">
        <v>10301</v>
      </c>
      <c r="C14" s="54" t="s">
        <v>11</v>
      </c>
      <c r="D14" s="39">
        <v>182750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478200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52103.92999999999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52103.92999999999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63080</v>
      </c>
      <c r="E25" s="45"/>
    </row>
    <row r="26" spans="2:5" ht="15">
      <c r="B26" s="13">
        <v>30200</v>
      </c>
      <c r="C26" s="54" t="s">
        <v>28</v>
      </c>
      <c r="D26" s="39">
        <v>400</v>
      </c>
      <c r="E26" s="45"/>
    </row>
    <row r="27" spans="2:5" ht="15">
      <c r="B27" s="13">
        <v>30300</v>
      </c>
      <c r="C27" s="54" t="s">
        <v>29</v>
      </c>
      <c r="D27" s="39">
        <v>202.5</v>
      </c>
      <c r="E27" s="45"/>
    </row>
    <row r="28" spans="2:5" ht="15">
      <c r="B28" s="13">
        <v>30400</v>
      </c>
      <c r="C28" s="54" t="s">
        <v>30</v>
      </c>
      <c r="D28" s="49">
        <v>7500</v>
      </c>
      <c r="E28" s="45"/>
    </row>
    <row r="29" spans="2:5" ht="15">
      <c r="B29" s="13">
        <v>30500</v>
      </c>
      <c r="C29" s="54" t="s">
        <v>31</v>
      </c>
      <c r="D29" s="60">
        <v>8499.41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79681.91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55000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900</v>
      </c>
      <c r="E35" s="45"/>
    </row>
    <row r="36" spans="2:5" ht="15">
      <c r="B36" s="13">
        <v>40500</v>
      </c>
      <c r="C36" s="54" t="s">
        <v>39</v>
      </c>
      <c r="D36" s="49">
        <v>15600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71500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148075</v>
      </c>
      <c r="E54" s="45"/>
    </row>
    <row r="55" spans="2:5" ht="15">
      <c r="B55" s="13">
        <v>90200</v>
      </c>
      <c r="C55" s="54" t="s">
        <v>62</v>
      </c>
      <c r="D55" s="61">
        <v>7244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155319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836804.84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836804.84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119629.54000000001</v>
      </c>
      <c r="E10" s="89">
        <v>0</v>
      </c>
      <c r="F10" s="90">
        <v>126546.54000000001</v>
      </c>
      <c r="G10" s="88"/>
      <c r="H10" s="89"/>
      <c r="I10" s="90"/>
      <c r="J10" s="97">
        <v>2750</v>
      </c>
      <c r="K10" s="89">
        <v>0</v>
      </c>
      <c r="L10" s="101">
        <v>2750</v>
      </c>
      <c r="M10" s="91">
        <v>11150</v>
      </c>
      <c r="N10" s="89">
        <v>0</v>
      </c>
      <c r="O10" s="90">
        <v>11150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6700</v>
      </c>
      <c r="AF10" s="89">
        <v>0</v>
      </c>
      <c r="AG10" s="90">
        <v>6700</v>
      </c>
      <c r="AH10" s="91"/>
      <c r="AI10" s="89"/>
      <c r="AJ10" s="90"/>
      <c r="AK10" s="91">
        <v>11370</v>
      </c>
      <c r="AL10" s="89">
        <v>0</v>
      </c>
      <c r="AM10" s="90">
        <v>11370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151599.54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158516.54</v>
      </c>
    </row>
    <row r="11" spans="2:76" ht="15">
      <c r="B11" s="13">
        <v>102</v>
      </c>
      <c r="C11" s="25" t="s">
        <v>92</v>
      </c>
      <c r="D11" s="88">
        <v>11035</v>
      </c>
      <c r="E11" s="89">
        <v>0</v>
      </c>
      <c r="F11" s="90">
        <v>11184.77</v>
      </c>
      <c r="G11" s="88"/>
      <c r="H11" s="89"/>
      <c r="I11" s="90"/>
      <c r="J11" s="97">
        <v>350</v>
      </c>
      <c r="K11" s="89">
        <v>0</v>
      </c>
      <c r="L11" s="101">
        <v>350</v>
      </c>
      <c r="M11" s="91">
        <v>750</v>
      </c>
      <c r="N11" s="89">
        <v>0</v>
      </c>
      <c r="O11" s="90">
        <v>750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450</v>
      </c>
      <c r="AF11" s="89">
        <v>0</v>
      </c>
      <c r="AG11" s="90">
        <v>450</v>
      </c>
      <c r="AH11" s="91"/>
      <c r="AI11" s="89"/>
      <c r="AJ11" s="90"/>
      <c r="AK11" s="91">
        <v>900</v>
      </c>
      <c r="AL11" s="89">
        <v>0</v>
      </c>
      <c r="AM11" s="90">
        <v>900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13485</v>
      </c>
      <c r="BW11" s="77">
        <f t="shared" si="1"/>
        <v>0</v>
      </c>
      <c r="BX11" s="79">
        <f t="shared" si="2"/>
        <v>13634.77</v>
      </c>
    </row>
    <row r="12" spans="2:76" ht="15">
      <c r="B12" s="13">
        <v>103</v>
      </c>
      <c r="C12" s="25" t="s">
        <v>93</v>
      </c>
      <c r="D12" s="88">
        <v>129600</v>
      </c>
      <c r="E12" s="89">
        <v>0</v>
      </c>
      <c r="F12" s="90">
        <v>157400.11999999997</v>
      </c>
      <c r="G12" s="88"/>
      <c r="H12" s="89"/>
      <c r="I12" s="90"/>
      <c r="J12" s="97">
        <v>800</v>
      </c>
      <c r="K12" s="89">
        <v>0</v>
      </c>
      <c r="L12" s="101">
        <v>922.96</v>
      </c>
      <c r="M12" s="91">
        <v>56570</v>
      </c>
      <c r="N12" s="89">
        <v>0</v>
      </c>
      <c r="O12" s="90">
        <v>64543.130000000005</v>
      </c>
      <c r="P12" s="91">
        <v>400</v>
      </c>
      <c r="Q12" s="89">
        <v>0</v>
      </c>
      <c r="R12" s="90">
        <v>400</v>
      </c>
      <c r="S12" s="91"/>
      <c r="T12" s="89"/>
      <c r="U12" s="90"/>
      <c r="V12" s="91">
        <v>3700</v>
      </c>
      <c r="W12" s="89">
        <v>0</v>
      </c>
      <c r="X12" s="90">
        <v>7970</v>
      </c>
      <c r="Y12" s="91"/>
      <c r="Z12" s="89"/>
      <c r="AA12" s="90"/>
      <c r="AB12" s="91">
        <v>69930</v>
      </c>
      <c r="AC12" s="89">
        <v>0</v>
      </c>
      <c r="AD12" s="90">
        <v>80911.09</v>
      </c>
      <c r="AE12" s="91">
        <v>59987.55</v>
      </c>
      <c r="AF12" s="89">
        <v>0</v>
      </c>
      <c r="AG12" s="90">
        <v>70824.24</v>
      </c>
      <c r="AH12" s="91">
        <v>4740</v>
      </c>
      <c r="AI12" s="89">
        <v>0</v>
      </c>
      <c r="AJ12" s="90">
        <v>5175.5</v>
      </c>
      <c r="AK12" s="91">
        <v>3625</v>
      </c>
      <c r="AL12" s="89">
        <v>0</v>
      </c>
      <c r="AM12" s="90">
        <v>4068.03</v>
      </c>
      <c r="AN12" s="91">
        <v>940</v>
      </c>
      <c r="AO12" s="89">
        <v>0</v>
      </c>
      <c r="AP12" s="90">
        <v>940</v>
      </c>
      <c r="AQ12" s="91">
        <v>2150</v>
      </c>
      <c r="AR12" s="89">
        <v>0</v>
      </c>
      <c r="AS12" s="90">
        <v>2150</v>
      </c>
      <c r="AT12" s="91"/>
      <c r="AU12" s="89"/>
      <c r="AV12" s="90"/>
      <c r="AW12" s="91">
        <v>500</v>
      </c>
      <c r="AX12" s="89">
        <v>0</v>
      </c>
      <c r="AY12" s="90">
        <v>500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332942.55</v>
      </c>
      <c r="BW12" s="77">
        <f t="shared" si="1"/>
        <v>0</v>
      </c>
      <c r="BX12" s="79">
        <f t="shared" si="2"/>
        <v>395805.06999999995</v>
      </c>
    </row>
    <row r="13" spans="2:76" ht="15">
      <c r="B13" s="13">
        <v>104</v>
      </c>
      <c r="C13" s="25" t="s">
        <v>19</v>
      </c>
      <c r="D13" s="88">
        <v>8575</v>
      </c>
      <c r="E13" s="89">
        <v>0</v>
      </c>
      <c r="F13" s="90">
        <v>8733.56</v>
      </c>
      <c r="G13" s="88"/>
      <c r="H13" s="89"/>
      <c r="I13" s="90"/>
      <c r="J13" s="97">
        <v>0</v>
      </c>
      <c r="K13" s="89">
        <v>0</v>
      </c>
      <c r="L13" s="101">
        <v>4100</v>
      </c>
      <c r="M13" s="91">
        <v>2150</v>
      </c>
      <c r="N13" s="89">
        <v>0</v>
      </c>
      <c r="O13" s="90">
        <v>2150</v>
      </c>
      <c r="P13" s="91">
        <v>250</v>
      </c>
      <c r="Q13" s="89">
        <v>0</v>
      </c>
      <c r="R13" s="90">
        <v>250</v>
      </c>
      <c r="S13" s="91"/>
      <c r="T13" s="89"/>
      <c r="U13" s="90"/>
      <c r="V13" s="91">
        <v>5800</v>
      </c>
      <c r="W13" s="89">
        <v>0</v>
      </c>
      <c r="X13" s="90">
        <v>5800</v>
      </c>
      <c r="Y13" s="91">
        <v>1800</v>
      </c>
      <c r="Z13" s="89">
        <v>0</v>
      </c>
      <c r="AA13" s="90">
        <v>1800</v>
      </c>
      <c r="AB13" s="91">
        <v>100</v>
      </c>
      <c r="AC13" s="89">
        <v>0</v>
      </c>
      <c r="AD13" s="90">
        <v>100</v>
      </c>
      <c r="AE13" s="91"/>
      <c r="AF13" s="89"/>
      <c r="AG13" s="90"/>
      <c r="AH13" s="91">
        <v>700</v>
      </c>
      <c r="AI13" s="89">
        <v>0</v>
      </c>
      <c r="AJ13" s="90">
        <v>1600</v>
      </c>
      <c r="AK13" s="91">
        <v>21645</v>
      </c>
      <c r="AL13" s="89">
        <v>0</v>
      </c>
      <c r="AM13" s="90">
        <v>21645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1600</v>
      </c>
      <c r="AX13" s="89">
        <v>0</v>
      </c>
      <c r="AY13" s="101">
        <v>1600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42620</v>
      </c>
      <c r="BW13" s="77">
        <f t="shared" si="1"/>
        <v>0</v>
      </c>
      <c r="BX13" s="79">
        <f t="shared" si="2"/>
        <v>47778.56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7802.07</v>
      </c>
      <c r="BM16" s="89">
        <v>0</v>
      </c>
      <c r="BN16" s="90">
        <v>7802.07</v>
      </c>
      <c r="BO16" s="91"/>
      <c r="BP16" s="89"/>
      <c r="BQ16" s="90"/>
      <c r="BR16" s="97"/>
      <c r="BS16" s="89"/>
      <c r="BT16" s="101"/>
      <c r="BU16" s="76"/>
      <c r="BV16" s="85">
        <f t="shared" si="0"/>
        <v>7802.07</v>
      </c>
      <c r="BW16" s="77">
        <f t="shared" si="1"/>
        <v>0</v>
      </c>
      <c r="BX16" s="79">
        <f t="shared" si="2"/>
        <v>7802.07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3750</v>
      </c>
      <c r="E18" s="89">
        <v>0</v>
      </c>
      <c r="F18" s="90">
        <v>6802.97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3750</v>
      </c>
      <c r="BW18" s="77">
        <f t="shared" si="1"/>
        <v>0</v>
      </c>
      <c r="BX18" s="79">
        <f t="shared" si="2"/>
        <v>6802.97</v>
      </c>
    </row>
    <row r="19" spans="2:76" ht="15">
      <c r="B19" s="13">
        <v>110</v>
      </c>
      <c r="C19" s="25" t="s">
        <v>98</v>
      </c>
      <c r="D19" s="88">
        <v>11477.3</v>
      </c>
      <c r="E19" s="89">
        <v>0</v>
      </c>
      <c r="F19" s="90">
        <v>11505.91</v>
      </c>
      <c r="G19" s="88"/>
      <c r="H19" s="89"/>
      <c r="I19" s="90"/>
      <c r="J19" s="97"/>
      <c r="K19" s="89"/>
      <c r="L19" s="101"/>
      <c r="M19" s="97">
        <v>1850</v>
      </c>
      <c r="N19" s="89">
        <v>0</v>
      </c>
      <c r="O19" s="101">
        <v>1850</v>
      </c>
      <c r="P19" s="97"/>
      <c r="Q19" s="89"/>
      <c r="R19" s="101"/>
      <c r="S19" s="97"/>
      <c r="T19" s="89"/>
      <c r="U19" s="101"/>
      <c r="V19" s="97">
        <v>650</v>
      </c>
      <c r="W19" s="89">
        <v>0</v>
      </c>
      <c r="X19" s="101">
        <v>1369.8</v>
      </c>
      <c r="Y19" s="97"/>
      <c r="Z19" s="89"/>
      <c r="AA19" s="101"/>
      <c r="AB19" s="97"/>
      <c r="AC19" s="89"/>
      <c r="AD19" s="101"/>
      <c r="AE19" s="97">
        <v>500</v>
      </c>
      <c r="AF19" s="89">
        <v>0</v>
      </c>
      <c r="AG19" s="101">
        <v>500</v>
      </c>
      <c r="AH19" s="97">
        <v>0</v>
      </c>
      <c r="AI19" s="89">
        <v>0</v>
      </c>
      <c r="AJ19" s="101">
        <v>0</v>
      </c>
      <c r="AK19" s="97">
        <v>1450</v>
      </c>
      <c r="AL19" s="89">
        <v>0</v>
      </c>
      <c r="AM19" s="101">
        <v>1450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19159.19</v>
      </c>
      <c r="BJ19" s="89">
        <v>0</v>
      </c>
      <c r="BK19" s="101">
        <v>2500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35086.49</v>
      </c>
      <c r="BW19" s="77">
        <f t="shared" si="1"/>
        <v>0</v>
      </c>
      <c r="BX19" s="79">
        <f t="shared" si="2"/>
        <v>19175.71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284066.84</v>
      </c>
      <c r="E20" s="78">
        <f t="shared" si="3"/>
        <v>0</v>
      </c>
      <c r="F20" s="79">
        <f t="shared" si="3"/>
        <v>322173.8699999999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3900</v>
      </c>
      <c r="K20" s="78">
        <f t="shared" si="3"/>
        <v>0</v>
      </c>
      <c r="L20" s="77">
        <f t="shared" si="3"/>
        <v>8122.96</v>
      </c>
      <c r="M20" s="98">
        <f t="shared" si="3"/>
        <v>72470</v>
      </c>
      <c r="N20" s="78">
        <f t="shared" si="3"/>
        <v>0</v>
      </c>
      <c r="O20" s="77">
        <f t="shared" si="3"/>
        <v>80443.13</v>
      </c>
      <c r="P20" s="98">
        <f t="shared" si="3"/>
        <v>650</v>
      </c>
      <c r="Q20" s="78">
        <f t="shared" si="3"/>
        <v>0</v>
      </c>
      <c r="R20" s="77">
        <f t="shared" si="3"/>
        <v>650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10150</v>
      </c>
      <c r="W20" s="78">
        <f t="shared" si="3"/>
        <v>0</v>
      </c>
      <c r="X20" s="77">
        <f t="shared" si="3"/>
        <v>15139.8</v>
      </c>
      <c r="Y20" s="98">
        <f t="shared" si="3"/>
        <v>1800</v>
      </c>
      <c r="Z20" s="78">
        <f t="shared" si="3"/>
        <v>0</v>
      </c>
      <c r="AA20" s="77">
        <f t="shared" si="3"/>
        <v>1800</v>
      </c>
      <c r="AB20" s="98">
        <f t="shared" si="3"/>
        <v>70030</v>
      </c>
      <c r="AC20" s="78">
        <f t="shared" si="3"/>
        <v>0</v>
      </c>
      <c r="AD20" s="77">
        <f t="shared" si="3"/>
        <v>81011.09</v>
      </c>
      <c r="AE20" s="98">
        <f t="shared" si="3"/>
        <v>67637.55</v>
      </c>
      <c r="AF20" s="78">
        <f t="shared" si="3"/>
        <v>0</v>
      </c>
      <c r="AG20" s="77">
        <f t="shared" si="3"/>
        <v>78474.24</v>
      </c>
      <c r="AH20" s="98">
        <f t="shared" si="3"/>
        <v>5440</v>
      </c>
      <c r="AI20" s="78">
        <f t="shared" si="3"/>
        <v>0</v>
      </c>
      <c r="AJ20" s="77">
        <f t="shared" si="3"/>
        <v>6775.5</v>
      </c>
      <c r="AK20" s="98">
        <f t="shared" si="3"/>
        <v>38990</v>
      </c>
      <c r="AL20" s="78">
        <f t="shared" si="3"/>
        <v>0</v>
      </c>
      <c r="AM20" s="77">
        <f t="shared" si="3"/>
        <v>39433.03</v>
      </c>
      <c r="AN20" s="98">
        <f t="shared" si="3"/>
        <v>940</v>
      </c>
      <c r="AO20" s="78">
        <f t="shared" si="3"/>
        <v>0</v>
      </c>
      <c r="AP20" s="77">
        <f t="shared" si="3"/>
        <v>940</v>
      </c>
      <c r="AQ20" s="98">
        <f t="shared" si="3"/>
        <v>2150</v>
      </c>
      <c r="AR20" s="78">
        <f t="shared" si="3"/>
        <v>0</v>
      </c>
      <c r="AS20" s="77">
        <f t="shared" si="3"/>
        <v>2150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2100</v>
      </c>
      <c r="AX20" s="78">
        <f t="shared" si="3"/>
        <v>0</v>
      </c>
      <c r="AY20" s="77">
        <f t="shared" si="3"/>
        <v>2100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19159.19</v>
      </c>
      <c r="BJ20" s="78">
        <f t="shared" si="3"/>
        <v>0</v>
      </c>
      <c r="BK20" s="77">
        <f t="shared" si="3"/>
        <v>2500</v>
      </c>
      <c r="BL20" s="98">
        <f t="shared" si="3"/>
        <v>7802.07</v>
      </c>
      <c r="BM20" s="78">
        <f t="shared" si="3"/>
        <v>0</v>
      </c>
      <c r="BN20" s="77">
        <f t="shared" si="3"/>
        <v>7802.07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587285.6499999999</v>
      </c>
      <c r="BW20" s="77">
        <f>BW10+BW11+BW12+BW13+BW14+BW15+BW16+BW17+BW18+BW19</f>
        <v>0</v>
      </c>
      <c r="BX20" s="95">
        <f>BX10+BX11+BX12+BX13+BX14+BX15+BX16+BX17+BX18+BX19</f>
        <v>649515.6899999998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53000</v>
      </c>
      <c r="E24" s="89">
        <v>0</v>
      </c>
      <c r="F24" s="90">
        <v>153746.05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1500</v>
      </c>
      <c r="N24" s="89">
        <v>0</v>
      </c>
      <c r="O24" s="101">
        <v>79923.54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6217.12</v>
      </c>
      <c r="V24" s="97">
        <v>6500</v>
      </c>
      <c r="W24" s="89">
        <v>0</v>
      </c>
      <c r="X24" s="101">
        <v>6500</v>
      </c>
      <c r="Y24" s="97"/>
      <c r="Z24" s="89"/>
      <c r="AA24" s="101"/>
      <c r="AB24" s="97">
        <v>0</v>
      </c>
      <c r="AC24" s="89">
        <v>0</v>
      </c>
      <c r="AD24" s="101">
        <v>500</v>
      </c>
      <c r="AE24" s="97">
        <v>7600</v>
      </c>
      <c r="AF24" s="89">
        <v>0</v>
      </c>
      <c r="AG24" s="101">
        <v>139829.85</v>
      </c>
      <c r="AH24" s="97">
        <v>0</v>
      </c>
      <c r="AI24" s="89">
        <v>0</v>
      </c>
      <c r="AJ24" s="101">
        <v>13637.56</v>
      </c>
      <c r="AK24" s="97">
        <v>2500</v>
      </c>
      <c r="AL24" s="89">
        <v>0</v>
      </c>
      <c r="AM24" s="101">
        <v>38500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71100</v>
      </c>
      <c r="BW24" s="77">
        <f t="shared" si="4"/>
        <v>0</v>
      </c>
      <c r="BX24" s="79">
        <f t="shared" si="4"/>
        <v>438854.11999999994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250</v>
      </c>
      <c r="E27" s="89">
        <v>0</v>
      </c>
      <c r="F27" s="90">
        <v>250</v>
      </c>
      <c r="G27" s="88"/>
      <c r="H27" s="89"/>
      <c r="I27" s="90"/>
      <c r="J27" s="97">
        <v>0</v>
      </c>
      <c r="K27" s="89">
        <v>0</v>
      </c>
      <c r="L27" s="101">
        <v>0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4466.18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250</v>
      </c>
      <c r="BW27" s="77">
        <f t="shared" si="4"/>
        <v>0</v>
      </c>
      <c r="BX27" s="79">
        <f t="shared" si="4"/>
        <v>4716.18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53250</v>
      </c>
      <c r="E28" s="78">
        <f t="shared" si="5"/>
        <v>0</v>
      </c>
      <c r="F28" s="79">
        <f t="shared" si="5"/>
        <v>153996.05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1500</v>
      </c>
      <c r="N28" s="78">
        <f t="shared" si="5"/>
        <v>0</v>
      </c>
      <c r="O28" s="77">
        <f t="shared" si="5"/>
        <v>79923.54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6217.12</v>
      </c>
      <c r="V28" s="98">
        <f t="shared" si="5"/>
        <v>6500</v>
      </c>
      <c r="W28" s="78">
        <f t="shared" si="5"/>
        <v>0</v>
      </c>
      <c r="X28" s="77">
        <f t="shared" si="5"/>
        <v>6500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4966.18</v>
      </c>
      <c r="AE28" s="98">
        <f t="shared" si="5"/>
        <v>7600</v>
      </c>
      <c r="AF28" s="78">
        <f t="shared" si="5"/>
        <v>0</v>
      </c>
      <c r="AG28" s="77">
        <f t="shared" si="5"/>
        <v>139829.85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13637.56</v>
      </c>
      <c r="AK28" s="98">
        <f t="shared" si="6"/>
        <v>2500</v>
      </c>
      <c r="AL28" s="78">
        <f t="shared" si="6"/>
        <v>0</v>
      </c>
      <c r="AM28" s="77">
        <f t="shared" si="6"/>
        <v>38500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71350</v>
      </c>
      <c r="BW28" s="77">
        <f>BW23+BW24+BW25+BW26+BW27</f>
        <v>0</v>
      </c>
      <c r="BX28" s="95">
        <f>BX23+BX24+BX25+BX26+BX27</f>
        <v>443570.29999999993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24241.17</v>
      </c>
      <c r="BM40" s="89">
        <v>0</v>
      </c>
      <c r="BN40" s="101">
        <v>24241.17</v>
      </c>
      <c r="BO40" s="97"/>
      <c r="BP40" s="89"/>
      <c r="BQ40" s="101"/>
      <c r="BR40" s="97"/>
      <c r="BS40" s="89"/>
      <c r="BT40" s="101"/>
      <c r="BU40" s="76"/>
      <c r="BV40" s="85">
        <f t="shared" si="10"/>
        <v>24241.17</v>
      </c>
      <c r="BW40" s="77">
        <f t="shared" si="10"/>
        <v>0</v>
      </c>
      <c r="BX40" s="79">
        <f t="shared" si="10"/>
        <v>24241.17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24241.17</v>
      </c>
      <c r="BM42" s="78">
        <f t="shared" si="12"/>
        <v>0</v>
      </c>
      <c r="BN42" s="77">
        <f t="shared" si="12"/>
        <v>24241.17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24241.17</v>
      </c>
      <c r="BW42" s="77">
        <f>BW38+BW39+BW40+BW41</f>
        <v>0</v>
      </c>
      <c r="BX42" s="95">
        <f>BX38+BX39+BX40+BX41</f>
        <v>24241.17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148575</v>
      </c>
      <c r="BS49" s="89">
        <v>0</v>
      </c>
      <c r="BT49" s="101">
        <v>150050.24</v>
      </c>
      <c r="BU49" s="76"/>
      <c r="BV49" s="85">
        <f aca="true" t="shared" si="15" ref="BV49:BX50">D49+G49+J49+M49+P49+S49+V49+Y49+AB49+AE49+AH49+AK49+AN49+AQ49+AT49+AW49+AZ49+BC49+BF49+BI49+BL49+BO49+BR49</f>
        <v>148575</v>
      </c>
      <c r="BW49" s="77">
        <f t="shared" si="15"/>
        <v>0</v>
      </c>
      <c r="BX49" s="79">
        <f t="shared" si="15"/>
        <v>150050.24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7244</v>
      </c>
      <c r="BS50" s="89">
        <v>0</v>
      </c>
      <c r="BT50" s="101">
        <v>17239.36</v>
      </c>
      <c r="BU50" s="76"/>
      <c r="BV50" s="85">
        <f t="shared" si="15"/>
        <v>7244</v>
      </c>
      <c r="BW50" s="77">
        <f t="shared" si="15"/>
        <v>0</v>
      </c>
      <c r="BX50" s="79">
        <f t="shared" si="15"/>
        <v>17239.36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155819</v>
      </c>
      <c r="BS51" s="78">
        <f>BS49+BS50</f>
        <v>0</v>
      </c>
      <c r="BT51" s="77">
        <f>BT49+BT50</f>
        <v>167289.59999999998</v>
      </c>
      <c r="BU51" s="85"/>
      <c r="BV51" s="85">
        <f>BV49+BV50</f>
        <v>155819</v>
      </c>
      <c r="BW51" s="77">
        <f>BW49+BW50</f>
        <v>0</v>
      </c>
      <c r="BX51" s="95">
        <f>BX49+BX50</f>
        <v>167289.59999999998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337316.84</v>
      </c>
      <c r="E53" s="86">
        <f t="shared" si="18"/>
        <v>0</v>
      </c>
      <c r="F53" s="86">
        <f t="shared" si="18"/>
        <v>476169.91999999987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3900</v>
      </c>
      <c r="K53" s="86">
        <f t="shared" si="18"/>
        <v>0</v>
      </c>
      <c r="L53" s="86">
        <f t="shared" si="18"/>
        <v>8122.96</v>
      </c>
      <c r="M53" s="86">
        <f t="shared" si="18"/>
        <v>73970</v>
      </c>
      <c r="N53" s="86">
        <f t="shared" si="18"/>
        <v>0</v>
      </c>
      <c r="O53" s="86">
        <f t="shared" si="18"/>
        <v>160366.66999999998</v>
      </c>
      <c r="P53" s="86">
        <f t="shared" si="18"/>
        <v>650</v>
      </c>
      <c r="Q53" s="86">
        <f t="shared" si="18"/>
        <v>0</v>
      </c>
      <c r="R53" s="86">
        <f t="shared" si="18"/>
        <v>650</v>
      </c>
      <c r="S53" s="86">
        <f t="shared" si="18"/>
        <v>0</v>
      </c>
      <c r="T53" s="86">
        <f t="shared" si="18"/>
        <v>0</v>
      </c>
      <c r="U53" s="86">
        <f t="shared" si="18"/>
        <v>6217.12</v>
      </c>
      <c r="V53" s="86">
        <f t="shared" si="18"/>
        <v>16650</v>
      </c>
      <c r="W53" s="86">
        <f t="shared" si="18"/>
        <v>0</v>
      </c>
      <c r="X53" s="86">
        <f t="shared" si="18"/>
        <v>21639.8</v>
      </c>
      <c r="Y53" s="86">
        <f t="shared" si="18"/>
        <v>1800</v>
      </c>
      <c r="Z53" s="86">
        <f t="shared" si="18"/>
        <v>0</v>
      </c>
      <c r="AA53" s="86">
        <f t="shared" si="18"/>
        <v>1800</v>
      </c>
      <c r="AB53" s="86">
        <f t="shared" si="18"/>
        <v>70030</v>
      </c>
      <c r="AC53" s="86">
        <f t="shared" si="18"/>
        <v>0</v>
      </c>
      <c r="AD53" s="86">
        <f t="shared" si="18"/>
        <v>85977.26999999999</v>
      </c>
      <c r="AE53" s="86">
        <f t="shared" si="18"/>
        <v>75237.55</v>
      </c>
      <c r="AF53" s="86">
        <f t="shared" si="18"/>
        <v>0</v>
      </c>
      <c r="AG53" s="86">
        <f t="shared" si="18"/>
        <v>218304.09000000003</v>
      </c>
      <c r="AH53" s="86">
        <f t="shared" si="18"/>
        <v>5440</v>
      </c>
      <c r="AI53" s="86">
        <f t="shared" si="18"/>
        <v>0</v>
      </c>
      <c r="AJ53" s="86">
        <f aca="true" t="shared" si="19" ref="AJ53:BT53">AJ20+AJ28+AJ35+AJ42+AJ46+AJ51</f>
        <v>20413.059999999998</v>
      </c>
      <c r="AK53" s="86">
        <f t="shared" si="19"/>
        <v>41490</v>
      </c>
      <c r="AL53" s="86">
        <f t="shared" si="19"/>
        <v>0</v>
      </c>
      <c r="AM53" s="86">
        <f t="shared" si="19"/>
        <v>77933.03</v>
      </c>
      <c r="AN53" s="86">
        <f t="shared" si="19"/>
        <v>940</v>
      </c>
      <c r="AO53" s="86">
        <f t="shared" si="19"/>
        <v>0</v>
      </c>
      <c r="AP53" s="86">
        <f t="shared" si="19"/>
        <v>940</v>
      </c>
      <c r="AQ53" s="86">
        <f t="shared" si="19"/>
        <v>2150</v>
      </c>
      <c r="AR53" s="86">
        <f t="shared" si="19"/>
        <v>0</v>
      </c>
      <c r="AS53" s="86">
        <f t="shared" si="19"/>
        <v>2150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2100</v>
      </c>
      <c r="AX53" s="86">
        <f t="shared" si="19"/>
        <v>0</v>
      </c>
      <c r="AY53" s="86">
        <f t="shared" si="19"/>
        <v>2100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19159.19</v>
      </c>
      <c r="BJ53" s="86">
        <f t="shared" si="19"/>
        <v>0</v>
      </c>
      <c r="BK53" s="86">
        <f t="shared" si="19"/>
        <v>2500</v>
      </c>
      <c r="BL53" s="86">
        <f t="shared" si="19"/>
        <v>32043.239999999998</v>
      </c>
      <c r="BM53" s="86">
        <f t="shared" si="19"/>
        <v>0</v>
      </c>
      <c r="BN53" s="86">
        <f t="shared" si="19"/>
        <v>32043.239999999998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155819</v>
      </c>
      <c r="BS53" s="86">
        <f t="shared" si="19"/>
        <v>0</v>
      </c>
      <c r="BT53" s="86">
        <f t="shared" si="19"/>
        <v>167289.59999999998</v>
      </c>
      <c r="BU53" s="86">
        <f>BU8</f>
        <v>0</v>
      </c>
      <c r="BV53" s="102">
        <f>BV8+BV20+BV28+BV35+BV42+BV46+BV51</f>
        <v>838695.82</v>
      </c>
      <c r="BW53" s="87">
        <f>BW20+BW28+BW35+BW42+BW46+BW51</f>
        <v>0</v>
      </c>
      <c r="BX53" s="87">
        <f>BX20+BX28+BX35+BX42+BX46+BX51</f>
        <v>1284616.7599999998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121969.54000000001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11150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6700</v>
      </c>
      <c r="AF10" s="89">
        <v>0</v>
      </c>
      <c r="AG10" s="90"/>
      <c r="AH10" s="91"/>
      <c r="AI10" s="89"/>
      <c r="AJ10" s="90"/>
      <c r="AK10" s="91">
        <v>11370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151189.54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11305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750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450</v>
      </c>
      <c r="AF11" s="89">
        <v>0</v>
      </c>
      <c r="AG11" s="90"/>
      <c r="AH11" s="91"/>
      <c r="AI11" s="89"/>
      <c r="AJ11" s="90"/>
      <c r="AK11" s="91">
        <v>900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13405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125150</v>
      </c>
      <c r="E12" s="89">
        <v>0</v>
      </c>
      <c r="F12" s="90"/>
      <c r="G12" s="88"/>
      <c r="H12" s="89"/>
      <c r="I12" s="90"/>
      <c r="J12" s="97">
        <v>800</v>
      </c>
      <c r="K12" s="89">
        <v>0</v>
      </c>
      <c r="L12" s="101"/>
      <c r="M12" s="91">
        <v>58730</v>
      </c>
      <c r="N12" s="89">
        <v>0</v>
      </c>
      <c r="O12" s="90"/>
      <c r="P12" s="91">
        <v>400</v>
      </c>
      <c r="Q12" s="89">
        <v>0</v>
      </c>
      <c r="R12" s="90"/>
      <c r="S12" s="91"/>
      <c r="T12" s="89"/>
      <c r="U12" s="90"/>
      <c r="V12" s="91">
        <v>4700</v>
      </c>
      <c r="W12" s="89">
        <v>0</v>
      </c>
      <c r="X12" s="90"/>
      <c r="Y12" s="91"/>
      <c r="Z12" s="89"/>
      <c r="AA12" s="90"/>
      <c r="AB12" s="91">
        <v>70710</v>
      </c>
      <c r="AC12" s="89">
        <v>0</v>
      </c>
      <c r="AD12" s="90"/>
      <c r="AE12" s="91">
        <v>61576.12</v>
      </c>
      <c r="AF12" s="89">
        <v>0</v>
      </c>
      <c r="AG12" s="90"/>
      <c r="AH12" s="91">
        <v>4740</v>
      </c>
      <c r="AI12" s="89">
        <v>0</v>
      </c>
      <c r="AJ12" s="90"/>
      <c r="AK12" s="91">
        <v>3625</v>
      </c>
      <c r="AL12" s="89">
        <v>0</v>
      </c>
      <c r="AM12" s="90"/>
      <c r="AN12" s="91">
        <v>540</v>
      </c>
      <c r="AO12" s="89">
        <v>0</v>
      </c>
      <c r="AP12" s="90"/>
      <c r="AQ12" s="91">
        <v>900</v>
      </c>
      <c r="AR12" s="89">
        <v>0</v>
      </c>
      <c r="AS12" s="90"/>
      <c r="AT12" s="91"/>
      <c r="AU12" s="89"/>
      <c r="AV12" s="90"/>
      <c r="AW12" s="91">
        <v>500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332371.12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8575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0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>
        <v>5800</v>
      </c>
      <c r="W13" s="89">
        <v>0</v>
      </c>
      <c r="X13" s="90"/>
      <c r="Y13" s="91">
        <v>1800</v>
      </c>
      <c r="Z13" s="89">
        <v>0</v>
      </c>
      <c r="AA13" s="90"/>
      <c r="AB13" s="91">
        <v>100</v>
      </c>
      <c r="AC13" s="89">
        <v>0</v>
      </c>
      <c r="AD13" s="90"/>
      <c r="AE13" s="91"/>
      <c r="AF13" s="89"/>
      <c r="AG13" s="90"/>
      <c r="AH13" s="91">
        <v>700</v>
      </c>
      <c r="AI13" s="89">
        <v>0</v>
      </c>
      <c r="AJ13" s="90"/>
      <c r="AK13" s="91">
        <v>20725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1600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39300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6649.48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6649.48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4750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4750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11591.9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1850</v>
      </c>
      <c r="N19" s="89">
        <v>0</v>
      </c>
      <c r="O19" s="101"/>
      <c r="P19" s="97"/>
      <c r="Q19" s="89"/>
      <c r="R19" s="101"/>
      <c r="S19" s="97"/>
      <c r="T19" s="89"/>
      <c r="U19" s="101"/>
      <c r="V19" s="97">
        <v>650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>
        <v>500</v>
      </c>
      <c r="AF19" s="89">
        <v>0</v>
      </c>
      <c r="AG19" s="101"/>
      <c r="AH19" s="97">
        <v>0</v>
      </c>
      <c r="AI19" s="89">
        <v>0</v>
      </c>
      <c r="AJ19" s="101"/>
      <c r="AK19" s="97">
        <v>2450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19301.04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36342.94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283341.44000000006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800</v>
      </c>
      <c r="K20" s="78">
        <f t="shared" si="1"/>
        <v>0</v>
      </c>
      <c r="L20" s="77">
        <f t="shared" si="1"/>
        <v>0</v>
      </c>
      <c r="M20" s="98">
        <f t="shared" si="1"/>
        <v>72480</v>
      </c>
      <c r="N20" s="78">
        <f t="shared" si="1"/>
        <v>0</v>
      </c>
      <c r="O20" s="77">
        <f t="shared" si="1"/>
        <v>0</v>
      </c>
      <c r="P20" s="98">
        <f t="shared" si="1"/>
        <v>400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11150</v>
      </c>
      <c r="W20" s="78">
        <f t="shared" si="1"/>
        <v>0</v>
      </c>
      <c r="X20" s="77">
        <f t="shared" si="1"/>
        <v>0</v>
      </c>
      <c r="Y20" s="98">
        <f t="shared" si="1"/>
        <v>1800</v>
      </c>
      <c r="Z20" s="78">
        <f t="shared" si="1"/>
        <v>0</v>
      </c>
      <c r="AA20" s="77">
        <f t="shared" si="1"/>
        <v>0</v>
      </c>
      <c r="AB20" s="98">
        <f t="shared" si="1"/>
        <v>70810</v>
      </c>
      <c r="AC20" s="78">
        <f t="shared" si="1"/>
        <v>0</v>
      </c>
      <c r="AD20" s="77">
        <f t="shared" si="1"/>
        <v>0</v>
      </c>
      <c r="AE20" s="98">
        <f t="shared" si="1"/>
        <v>69226.12</v>
      </c>
      <c r="AF20" s="78">
        <f t="shared" si="1"/>
        <v>0</v>
      </c>
      <c r="AG20" s="77">
        <f t="shared" si="1"/>
        <v>0</v>
      </c>
      <c r="AH20" s="98">
        <f t="shared" si="1"/>
        <v>5440</v>
      </c>
      <c r="AI20" s="78">
        <f t="shared" si="1"/>
        <v>0</v>
      </c>
      <c r="AJ20" s="77">
        <f t="shared" si="1"/>
        <v>0</v>
      </c>
      <c r="AK20" s="98">
        <f t="shared" si="1"/>
        <v>39070</v>
      </c>
      <c r="AL20" s="78">
        <f t="shared" si="1"/>
        <v>0</v>
      </c>
      <c r="AM20" s="77">
        <f t="shared" si="1"/>
        <v>0</v>
      </c>
      <c r="AN20" s="98">
        <f t="shared" si="1"/>
        <v>540</v>
      </c>
      <c r="AO20" s="78">
        <f t="shared" si="1"/>
        <v>0</v>
      </c>
      <c r="AP20" s="77">
        <f t="shared" si="1"/>
        <v>0</v>
      </c>
      <c r="AQ20" s="98">
        <f t="shared" si="1"/>
        <v>900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19301.04</v>
      </c>
      <c r="BJ20" s="78">
        <f t="shared" si="1"/>
        <v>0</v>
      </c>
      <c r="BK20" s="77">
        <f t="shared" si="1"/>
        <v>0</v>
      </c>
      <c r="BL20" s="98">
        <f t="shared" si="1"/>
        <v>6649.48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584008.0800000001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55300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1800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9550</v>
      </c>
      <c r="AF24" s="89">
        <v>0</v>
      </c>
      <c r="AG24" s="101"/>
      <c r="AH24" s="97">
        <v>0</v>
      </c>
      <c r="AI24" s="89">
        <v>0</v>
      </c>
      <c r="AJ24" s="101"/>
      <c r="AK24" s="97">
        <v>4550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71200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250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55550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1800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9550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4550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71450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25393.76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25393.76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25393.76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25393.76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148075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148075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7244</v>
      </c>
      <c r="BS50" s="89">
        <v>0</v>
      </c>
      <c r="BT50" s="101"/>
      <c r="BU50" s="76"/>
      <c r="BV50" s="85">
        <f t="shared" si="9"/>
        <v>7244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155319</v>
      </c>
      <c r="BS51" s="78">
        <f>BS49+BS50</f>
        <v>0</v>
      </c>
      <c r="BT51" s="77">
        <f>BT49+BT50</f>
        <v>0</v>
      </c>
      <c r="BU51" s="85"/>
      <c r="BV51" s="85">
        <f>BV49+BV50</f>
        <v>155319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338891.44000000006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800</v>
      </c>
      <c r="K53" s="86">
        <f t="shared" si="11"/>
        <v>0</v>
      </c>
      <c r="L53" s="86">
        <f t="shared" si="11"/>
        <v>0</v>
      </c>
      <c r="M53" s="86">
        <f t="shared" si="11"/>
        <v>74280</v>
      </c>
      <c r="N53" s="86">
        <f t="shared" si="11"/>
        <v>0</v>
      </c>
      <c r="O53" s="86">
        <f t="shared" si="11"/>
        <v>0</v>
      </c>
      <c r="P53" s="86">
        <f t="shared" si="11"/>
        <v>400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11150</v>
      </c>
      <c r="W53" s="86">
        <f t="shared" si="11"/>
        <v>0</v>
      </c>
      <c r="X53" s="86">
        <f t="shared" si="11"/>
        <v>0</v>
      </c>
      <c r="Y53" s="86">
        <f t="shared" si="11"/>
        <v>1800</v>
      </c>
      <c r="Z53" s="86">
        <f t="shared" si="11"/>
        <v>0</v>
      </c>
      <c r="AA53" s="86">
        <f t="shared" si="11"/>
        <v>0</v>
      </c>
      <c r="AB53" s="86">
        <f t="shared" si="11"/>
        <v>70810</v>
      </c>
      <c r="AC53" s="86">
        <f t="shared" si="11"/>
        <v>0</v>
      </c>
      <c r="AD53" s="86">
        <f t="shared" si="11"/>
        <v>0</v>
      </c>
      <c r="AE53" s="86">
        <f t="shared" si="11"/>
        <v>78776.12</v>
      </c>
      <c r="AF53" s="86">
        <f t="shared" si="11"/>
        <v>0</v>
      </c>
      <c r="AG53" s="86">
        <f t="shared" si="11"/>
        <v>0</v>
      </c>
      <c r="AH53" s="86">
        <f t="shared" si="11"/>
        <v>5440</v>
      </c>
      <c r="AI53" s="86">
        <f t="shared" si="11"/>
        <v>0</v>
      </c>
      <c r="AJ53" s="86">
        <f t="shared" si="11"/>
        <v>0</v>
      </c>
      <c r="AK53" s="86">
        <f t="shared" si="11"/>
        <v>43620</v>
      </c>
      <c r="AL53" s="86">
        <f t="shared" si="11"/>
        <v>0</v>
      </c>
      <c r="AM53" s="86">
        <f t="shared" si="11"/>
        <v>0</v>
      </c>
      <c r="AN53" s="86">
        <f t="shared" si="11"/>
        <v>540</v>
      </c>
      <c r="AO53" s="86">
        <f t="shared" si="11"/>
        <v>0</v>
      </c>
      <c r="AP53" s="86">
        <f t="shared" si="11"/>
        <v>0</v>
      </c>
      <c r="AQ53" s="86">
        <f t="shared" si="11"/>
        <v>900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19301.04</v>
      </c>
      <c r="BJ53" s="86">
        <f t="shared" si="11"/>
        <v>0</v>
      </c>
      <c r="BK53" s="86">
        <f t="shared" si="11"/>
        <v>0</v>
      </c>
      <c r="BL53" s="86">
        <f t="shared" si="11"/>
        <v>32043.239999999998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155319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836170.8400000001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121969.54000000001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11150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6700</v>
      </c>
      <c r="AF10" s="89">
        <v>0</v>
      </c>
      <c r="AG10" s="90"/>
      <c r="AH10" s="91"/>
      <c r="AI10" s="89"/>
      <c r="AJ10" s="90"/>
      <c r="AK10" s="91">
        <v>11370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151189.54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11305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750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450</v>
      </c>
      <c r="AF11" s="89">
        <v>0</v>
      </c>
      <c r="AG11" s="90"/>
      <c r="AH11" s="91"/>
      <c r="AI11" s="89"/>
      <c r="AJ11" s="90"/>
      <c r="AK11" s="91">
        <v>900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13405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126150</v>
      </c>
      <c r="E12" s="89">
        <v>0</v>
      </c>
      <c r="F12" s="90"/>
      <c r="G12" s="88"/>
      <c r="H12" s="89"/>
      <c r="I12" s="90"/>
      <c r="J12" s="97">
        <v>800</v>
      </c>
      <c r="K12" s="89">
        <v>0</v>
      </c>
      <c r="L12" s="101"/>
      <c r="M12" s="91">
        <v>58730</v>
      </c>
      <c r="N12" s="89">
        <v>0</v>
      </c>
      <c r="O12" s="90"/>
      <c r="P12" s="91">
        <v>400</v>
      </c>
      <c r="Q12" s="89">
        <v>0</v>
      </c>
      <c r="R12" s="90"/>
      <c r="S12" s="91"/>
      <c r="T12" s="89"/>
      <c r="U12" s="90"/>
      <c r="V12" s="91">
        <v>3700</v>
      </c>
      <c r="W12" s="89">
        <v>0</v>
      </c>
      <c r="X12" s="90"/>
      <c r="Y12" s="91"/>
      <c r="Z12" s="89"/>
      <c r="AA12" s="90"/>
      <c r="AB12" s="91">
        <v>70680</v>
      </c>
      <c r="AC12" s="89">
        <v>0</v>
      </c>
      <c r="AD12" s="90"/>
      <c r="AE12" s="91">
        <v>61626.47</v>
      </c>
      <c r="AF12" s="89">
        <v>0</v>
      </c>
      <c r="AG12" s="90"/>
      <c r="AH12" s="91">
        <v>4740</v>
      </c>
      <c r="AI12" s="89">
        <v>0</v>
      </c>
      <c r="AJ12" s="90"/>
      <c r="AK12" s="91">
        <v>3625</v>
      </c>
      <c r="AL12" s="89">
        <v>0</v>
      </c>
      <c r="AM12" s="90"/>
      <c r="AN12" s="91">
        <v>940</v>
      </c>
      <c r="AO12" s="89">
        <v>0</v>
      </c>
      <c r="AP12" s="90"/>
      <c r="AQ12" s="91">
        <v>900</v>
      </c>
      <c r="AR12" s="89">
        <v>0</v>
      </c>
      <c r="AS12" s="90"/>
      <c r="AT12" s="91"/>
      <c r="AU12" s="89"/>
      <c r="AV12" s="90"/>
      <c r="AW12" s="91">
        <v>500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332791.47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8575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0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>
        <v>5800</v>
      </c>
      <c r="W13" s="89">
        <v>0</v>
      </c>
      <c r="X13" s="90"/>
      <c r="Y13" s="91">
        <v>1800</v>
      </c>
      <c r="Z13" s="89">
        <v>0</v>
      </c>
      <c r="AA13" s="90"/>
      <c r="AB13" s="91">
        <v>100</v>
      </c>
      <c r="AC13" s="89">
        <v>0</v>
      </c>
      <c r="AD13" s="90"/>
      <c r="AE13" s="91"/>
      <c r="AF13" s="89"/>
      <c r="AG13" s="90"/>
      <c r="AH13" s="91">
        <v>700</v>
      </c>
      <c r="AI13" s="89">
        <v>0</v>
      </c>
      <c r="AJ13" s="90"/>
      <c r="AK13" s="91">
        <v>20895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1600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39470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5439.92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5439.92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4750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4750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11591.9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1850</v>
      </c>
      <c r="N19" s="89">
        <v>0</v>
      </c>
      <c r="O19" s="101"/>
      <c r="P19" s="97"/>
      <c r="Q19" s="89"/>
      <c r="R19" s="101"/>
      <c r="S19" s="97"/>
      <c r="T19" s="89"/>
      <c r="U19" s="101"/>
      <c r="V19" s="97">
        <v>650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>
        <v>500</v>
      </c>
      <c r="AF19" s="89">
        <v>0</v>
      </c>
      <c r="AG19" s="101"/>
      <c r="AH19" s="97">
        <v>0</v>
      </c>
      <c r="AI19" s="89">
        <v>0</v>
      </c>
      <c r="AJ19" s="101"/>
      <c r="AK19" s="97">
        <v>2450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19294.690000000002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36336.590000000004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284341.44000000006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800</v>
      </c>
      <c r="K20" s="78">
        <f t="shared" si="1"/>
        <v>0</v>
      </c>
      <c r="L20" s="77">
        <f t="shared" si="1"/>
        <v>0</v>
      </c>
      <c r="M20" s="98">
        <f t="shared" si="1"/>
        <v>72480</v>
      </c>
      <c r="N20" s="78">
        <f t="shared" si="1"/>
        <v>0</v>
      </c>
      <c r="O20" s="77">
        <f t="shared" si="1"/>
        <v>0</v>
      </c>
      <c r="P20" s="98">
        <f t="shared" si="1"/>
        <v>400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10150</v>
      </c>
      <c r="W20" s="78">
        <f t="shared" si="1"/>
        <v>0</v>
      </c>
      <c r="X20" s="77">
        <f t="shared" si="1"/>
        <v>0</v>
      </c>
      <c r="Y20" s="98">
        <f t="shared" si="1"/>
        <v>1800</v>
      </c>
      <c r="Z20" s="78">
        <f t="shared" si="1"/>
        <v>0</v>
      </c>
      <c r="AA20" s="77">
        <f t="shared" si="1"/>
        <v>0</v>
      </c>
      <c r="AB20" s="98">
        <f t="shared" si="1"/>
        <v>70780</v>
      </c>
      <c r="AC20" s="78">
        <f t="shared" si="1"/>
        <v>0</v>
      </c>
      <c r="AD20" s="77">
        <f t="shared" si="1"/>
        <v>0</v>
      </c>
      <c r="AE20" s="98">
        <f t="shared" si="1"/>
        <v>69276.47</v>
      </c>
      <c r="AF20" s="78">
        <f t="shared" si="1"/>
        <v>0</v>
      </c>
      <c r="AG20" s="77">
        <f t="shared" si="1"/>
        <v>0</v>
      </c>
      <c r="AH20" s="98">
        <f t="shared" si="1"/>
        <v>5440</v>
      </c>
      <c r="AI20" s="78">
        <f t="shared" si="1"/>
        <v>0</v>
      </c>
      <c r="AJ20" s="77">
        <f t="shared" si="1"/>
        <v>0</v>
      </c>
      <c r="AK20" s="98">
        <f t="shared" si="1"/>
        <v>39240</v>
      </c>
      <c r="AL20" s="78">
        <f t="shared" si="1"/>
        <v>0</v>
      </c>
      <c r="AM20" s="77">
        <f t="shared" si="1"/>
        <v>0</v>
      </c>
      <c r="AN20" s="98">
        <f t="shared" si="1"/>
        <v>940</v>
      </c>
      <c r="AO20" s="78">
        <f t="shared" si="1"/>
        <v>0</v>
      </c>
      <c r="AP20" s="77">
        <f t="shared" si="1"/>
        <v>0</v>
      </c>
      <c r="AQ20" s="98">
        <f t="shared" si="1"/>
        <v>900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19294.690000000002</v>
      </c>
      <c r="BJ20" s="78">
        <f t="shared" si="1"/>
        <v>0</v>
      </c>
      <c r="BK20" s="77">
        <f t="shared" si="1"/>
        <v>0</v>
      </c>
      <c r="BL20" s="98">
        <f t="shared" si="1"/>
        <v>5439.92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583382.52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55350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1800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9650</v>
      </c>
      <c r="AF24" s="89">
        <v>0</v>
      </c>
      <c r="AG24" s="101"/>
      <c r="AH24" s="97">
        <v>0</v>
      </c>
      <c r="AI24" s="89">
        <v>0</v>
      </c>
      <c r="AJ24" s="101"/>
      <c r="AK24" s="97">
        <v>4450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71250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250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55600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1800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9650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4450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71500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26603.32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26603.32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26603.32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26603.32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148075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148075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7244</v>
      </c>
      <c r="BS50" s="89">
        <v>0</v>
      </c>
      <c r="BT50" s="101"/>
      <c r="BU50" s="76"/>
      <c r="BV50" s="85">
        <f t="shared" si="9"/>
        <v>7244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155319</v>
      </c>
      <c r="BS51" s="78">
        <f>BS49+BS50</f>
        <v>0</v>
      </c>
      <c r="BT51" s="77">
        <f>BT49+BT50</f>
        <v>0</v>
      </c>
      <c r="BU51" s="85"/>
      <c r="BV51" s="85">
        <f>BV49+BV50</f>
        <v>155319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339941.44000000006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800</v>
      </c>
      <c r="K53" s="86">
        <f t="shared" si="11"/>
        <v>0</v>
      </c>
      <c r="L53" s="86">
        <f t="shared" si="11"/>
        <v>0</v>
      </c>
      <c r="M53" s="86">
        <f t="shared" si="11"/>
        <v>74280</v>
      </c>
      <c r="N53" s="86">
        <f t="shared" si="11"/>
        <v>0</v>
      </c>
      <c r="O53" s="86">
        <f t="shared" si="11"/>
        <v>0</v>
      </c>
      <c r="P53" s="86">
        <f t="shared" si="11"/>
        <v>400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10150</v>
      </c>
      <c r="W53" s="86">
        <f t="shared" si="11"/>
        <v>0</v>
      </c>
      <c r="X53" s="86">
        <f t="shared" si="11"/>
        <v>0</v>
      </c>
      <c r="Y53" s="86">
        <f t="shared" si="11"/>
        <v>1800</v>
      </c>
      <c r="Z53" s="86">
        <f t="shared" si="11"/>
        <v>0</v>
      </c>
      <c r="AA53" s="86">
        <f t="shared" si="11"/>
        <v>0</v>
      </c>
      <c r="AB53" s="86">
        <f t="shared" si="11"/>
        <v>70780</v>
      </c>
      <c r="AC53" s="86">
        <f t="shared" si="11"/>
        <v>0</v>
      </c>
      <c r="AD53" s="86">
        <f t="shared" si="11"/>
        <v>0</v>
      </c>
      <c r="AE53" s="86">
        <f t="shared" si="11"/>
        <v>78926.47</v>
      </c>
      <c r="AF53" s="86">
        <f t="shared" si="11"/>
        <v>0</v>
      </c>
      <c r="AG53" s="86">
        <f t="shared" si="11"/>
        <v>0</v>
      </c>
      <c r="AH53" s="86">
        <f t="shared" si="11"/>
        <v>5440</v>
      </c>
      <c r="AI53" s="86">
        <f t="shared" si="11"/>
        <v>0</v>
      </c>
      <c r="AJ53" s="86">
        <f t="shared" si="11"/>
        <v>0</v>
      </c>
      <c r="AK53" s="86">
        <f t="shared" si="11"/>
        <v>43690</v>
      </c>
      <c r="AL53" s="86">
        <f t="shared" si="11"/>
        <v>0</v>
      </c>
      <c r="AM53" s="86">
        <f t="shared" si="11"/>
        <v>0</v>
      </c>
      <c r="AN53" s="86">
        <f t="shared" si="11"/>
        <v>940</v>
      </c>
      <c r="AO53" s="86">
        <f t="shared" si="11"/>
        <v>0</v>
      </c>
      <c r="AP53" s="86">
        <f t="shared" si="11"/>
        <v>0</v>
      </c>
      <c r="AQ53" s="86">
        <f t="shared" si="11"/>
        <v>900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19294.690000000002</v>
      </c>
      <c r="BJ53" s="86">
        <f t="shared" si="11"/>
        <v>0</v>
      </c>
      <c r="BK53" s="86">
        <f t="shared" si="11"/>
        <v>0</v>
      </c>
      <c r="BL53" s="86">
        <f t="shared" si="11"/>
        <v>32043.239999999998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155319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836804.84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2023-06-23T10:24:27Z</dcterms:modified>
  <cp:category/>
  <cp:version/>
  <cp:contentType/>
  <cp:contentStatus/>
</cp:coreProperties>
</file>