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<sst xmlns="http://schemas.openxmlformats.org/spreadsheetml/2006/main" count="870" uniqueCount="151">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</sst>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212810.34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282370</v>
      </c>
      <c r="E10" s="45">
        <v>401158.05000000005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>
        <v>450</v>
      </c>
    </row>
    <row r="14" spans="2:5" ht="15">
      <c r="B14" s="13">
        <v>10301</v>
      </c>
      <c r="C14" s="54" t="s">
        <v>11</v>
      </c>
      <c r="D14" s="39">
        <v>180100</v>
      </c>
      <c r="E14" s="45">
        <v>241792.93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462920</v>
      </c>
      <c r="E16" s="51">
        <f>E10+E11+E12+E13+E14+E15</f>
        <v>643400.98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48464.740000000005</v>
      </c>
      <c r="E18" s="45">
        <v>55144.06000000001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48464.740000000005</v>
      </c>
      <c r="E23" s="51">
        <f>E18+E19+E20+E21+E22</f>
        <v>55144.06000000001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63930</v>
      </c>
      <c r="E25" s="45">
        <v>82220.54</v>
      </c>
    </row>
    <row r="26" spans="2:5" ht="15">
      <c r="B26" s="13">
        <v>30200</v>
      </c>
      <c r="C26" s="54" t="s">
        <v>28</v>
      </c>
      <c r="D26" s="39">
        <v>400</v>
      </c>
      <c r="E26" s="45">
        <v>400</v>
      </c>
    </row>
    <row r="27" spans="2:5" ht="15">
      <c r="B27" s="13">
        <v>30300</v>
      </c>
      <c r="C27" s="54" t="s">
        <v>29</v>
      </c>
      <c r="D27" s="39">
        <v>202.5</v>
      </c>
      <c r="E27" s="45">
        <v>202.5</v>
      </c>
    </row>
    <row r="28" spans="2:5" ht="15">
      <c r="B28" s="13">
        <v>30400</v>
      </c>
      <c r="C28" s="54" t="s">
        <v>30</v>
      </c>
      <c r="D28" s="49">
        <v>6470</v>
      </c>
      <c r="E28" s="45">
        <v>6470</v>
      </c>
    </row>
    <row r="29" spans="2:5" ht="15">
      <c r="B29" s="13">
        <v>30500</v>
      </c>
      <c r="C29" s="54" t="s">
        <v>31</v>
      </c>
      <c r="D29" s="60">
        <v>9599.41</v>
      </c>
      <c r="E29" s="50">
        <v>30627.64</v>
      </c>
    </row>
    <row r="30" spans="2:5" ht="15.75" thickBot="1">
      <c r="B30" s="16">
        <v>30000</v>
      </c>
      <c r="C30" s="15" t="s">
        <v>32</v>
      </c>
      <c r="D30" s="48">
        <f>D25+D26+D27+D28+D29</f>
        <v>80601.91</v>
      </c>
      <c r="E30" s="51">
        <f>E25+E26+E27+E28+E29</f>
        <v>119920.68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80927.79</v>
      </c>
      <c r="E33" s="59">
        <v>304596.89999999997</v>
      </c>
    </row>
    <row r="34" spans="2:5" ht="15">
      <c r="B34" s="13">
        <v>40300</v>
      </c>
      <c r="C34" s="54" t="s">
        <v>37</v>
      </c>
      <c r="D34" s="61">
        <v>0</v>
      </c>
      <c r="E34" s="45">
        <v>55000</v>
      </c>
    </row>
    <row r="35" spans="2:5" ht="15">
      <c r="B35" s="13">
        <v>40400</v>
      </c>
      <c r="C35" s="54" t="s">
        <v>38</v>
      </c>
      <c r="D35" s="39">
        <v>850</v>
      </c>
      <c r="E35" s="45">
        <v>850</v>
      </c>
    </row>
    <row r="36" spans="2:5" ht="15">
      <c r="B36" s="13">
        <v>40500</v>
      </c>
      <c r="C36" s="54" t="s">
        <v>39</v>
      </c>
      <c r="D36" s="49">
        <v>13100</v>
      </c>
      <c r="E36" s="50">
        <v>14007</v>
      </c>
    </row>
    <row r="37" spans="2:5" ht="15.75" thickBot="1">
      <c r="B37" s="16">
        <v>40000</v>
      </c>
      <c r="C37" s="15" t="s">
        <v>40</v>
      </c>
      <c r="D37" s="48">
        <f>D32+D33+D34+D35+D36</f>
        <v>94877.79</v>
      </c>
      <c r="E37" s="51">
        <f>E32+E33+E34+E35+E36</f>
        <v>374453.89999999997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127865</v>
      </c>
      <c r="E54" s="45">
        <v>130654.61</v>
      </c>
    </row>
    <row r="55" spans="2:5" ht="15">
      <c r="B55" s="13">
        <v>90200</v>
      </c>
      <c r="C55" s="54" t="s">
        <v>62</v>
      </c>
      <c r="D55" s="61">
        <v>7244</v>
      </c>
      <c r="E55" s="62">
        <v>9159.43</v>
      </c>
    </row>
    <row r="56" spans="2:5" ht="15.75" thickBot="1">
      <c r="B56" s="16">
        <v>90000</v>
      </c>
      <c r="C56" s="15" t="s">
        <v>63</v>
      </c>
      <c r="D56" s="48">
        <f>D54+D55</f>
        <v>135109</v>
      </c>
      <c r="E56" s="51">
        <f>E54+E55</f>
        <v>139814.04</v>
      </c>
    </row>
    <row r="57" spans="2:5" ht="16.5" thickBot="1" thickTop="1">
      <c r="B57" s="109" t="s">
        <v>64</v>
      </c>
      <c r="C57" s="110"/>
      <c r="D57" s="52">
        <f>D16+D23+D30+D37+D43+D49+D52+D56</f>
        <v>821973.4400000001</v>
      </c>
      <c r="E57" s="55">
        <f>E16+E23+E30+E37+E43+E49+E52+E56</f>
        <v>1332733.66</v>
      </c>
    </row>
    <row r="58" spans="2:5" ht="16.5" thickBot="1" thickTop="1">
      <c r="B58" s="109" t="s">
        <v>65</v>
      </c>
      <c r="C58" s="110"/>
      <c r="D58" s="52">
        <f>D57+D5+D6+D7+D8</f>
        <v>821973.4400000001</v>
      </c>
      <c r="E58" s="55">
        <f>E57+E5+E6+E7+E8</f>
        <v>1545544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283770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/>
    </row>
    <row r="14" spans="2:5" ht="15">
      <c r="B14" s="13">
        <v>10301</v>
      </c>
      <c r="C14" s="54" t="s">
        <v>11</v>
      </c>
      <c r="D14" s="39">
        <v>180100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464320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31905.89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31905.89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63080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6470</v>
      </c>
      <c r="E28" s="45"/>
    </row>
    <row r="29" spans="2:5" ht="15">
      <c r="B29" s="13">
        <v>30500</v>
      </c>
      <c r="C29" s="54" t="s">
        <v>31</v>
      </c>
      <c r="D29" s="60">
        <v>8199.41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78351.91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80927.79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850</v>
      </c>
      <c r="E35" s="45"/>
    </row>
    <row r="36" spans="2:5" ht="15">
      <c r="B36" s="13">
        <v>40500</v>
      </c>
      <c r="C36" s="54" t="s">
        <v>39</v>
      </c>
      <c r="D36" s="49">
        <v>13050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94827.79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127865</v>
      </c>
      <c r="E54" s="45"/>
    </row>
    <row r="55" spans="2:5" ht="15">
      <c r="B55" s="13">
        <v>90200</v>
      </c>
      <c r="C55" s="54" t="s">
        <v>62</v>
      </c>
      <c r="D55" s="61">
        <v>7244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135109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804514.5900000001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804514.5900000001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284120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/>
    </row>
    <row r="14" spans="2:5" ht="15">
      <c r="B14" s="13">
        <v>10301</v>
      </c>
      <c r="C14" s="54" t="s">
        <v>11</v>
      </c>
      <c r="D14" s="39">
        <v>180100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464670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32020.49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32020.49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63080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6470</v>
      </c>
      <c r="E28" s="45"/>
    </row>
    <row r="29" spans="2:5" ht="15">
      <c r="B29" s="13">
        <v>30500</v>
      </c>
      <c r="C29" s="54" t="s">
        <v>31</v>
      </c>
      <c r="D29" s="60">
        <v>8199.41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78351.91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80927.79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900</v>
      </c>
      <c r="E35" s="45"/>
    </row>
    <row r="36" spans="2:5" ht="15">
      <c r="B36" s="13">
        <v>40500</v>
      </c>
      <c r="C36" s="54" t="s">
        <v>39</v>
      </c>
      <c r="D36" s="49">
        <v>13050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94877.79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127865</v>
      </c>
      <c r="E54" s="45"/>
    </row>
    <row r="55" spans="2:5" ht="15">
      <c r="B55" s="13">
        <v>90200</v>
      </c>
      <c r="C55" s="54" t="s">
        <v>62</v>
      </c>
      <c r="D55" s="61">
        <v>7244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135109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805029.1900000001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805029.1900000001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96453.81</v>
      </c>
      <c r="E10" s="89">
        <v>0</v>
      </c>
      <c r="F10" s="90">
        <v>115424.75999999998</v>
      </c>
      <c r="G10" s="88"/>
      <c r="H10" s="89"/>
      <c r="I10" s="90"/>
      <c r="J10" s="97">
        <v>29075</v>
      </c>
      <c r="K10" s="89">
        <v>0</v>
      </c>
      <c r="L10" s="101">
        <v>33312.34</v>
      </c>
      <c r="M10" s="91">
        <v>12700</v>
      </c>
      <c r="N10" s="89">
        <v>0</v>
      </c>
      <c r="O10" s="90">
        <v>13042.130000000001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7850</v>
      </c>
      <c r="AF10" s="89">
        <v>0</v>
      </c>
      <c r="AG10" s="90">
        <v>8015.71</v>
      </c>
      <c r="AH10" s="91"/>
      <c r="AI10" s="89"/>
      <c r="AJ10" s="90"/>
      <c r="AK10" s="91">
        <v>12400</v>
      </c>
      <c r="AL10" s="89">
        <v>0</v>
      </c>
      <c r="AM10" s="90">
        <v>16166.99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158478.81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185961.92999999996</v>
      </c>
    </row>
    <row r="11" spans="2:76" ht="15">
      <c r="B11" s="13">
        <v>102</v>
      </c>
      <c r="C11" s="25" t="s">
        <v>92</v>
      </c>
      <c r="D11" s="88">
        <v>10112.6</v>
      </c>
      <c r="E11" s="89">
        <v>0</v>
      </c>
      <c r="F11" s="90">
        <v>11388.46</v>
      </c>
      <c r="G11" s="88"/>
      <c r="H11" s="89"/>
      <c r="I11" s="90"/>
      <c r="J11" s="97">
        <v>2600</v>
      </c>
      <c r="K11" s="89">
        <v>0</v>
      </c>
      <c r="L11" s="101">
        <v>2950.63</v>
      </c>
      <c r="M11" s="91">
        <v>850</v>
      </c>
      <c r="N11" s="89">
        <v>0</v>
      </c>
      <c r="O11" s="90">
        <v>943.46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550</v>
      </c>
      <c r="AF11" s="89">
        <v>0</v>
      </c>
      <c r="AG11" s="90">
        <v>576.64</v>
      </c>
      <c r="AH11" s="91"/>
      <c r="AI11" s="89"/>
      <c r="AJ11" s="90"/>
      <c r="AK11" s="91">
        <v>850</v>
      </c>
      <c r="AL11" s="89">
        <v>0</v>
      </c>
      <c r="AM11" s="90">
        <v>1175.29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14962.6</v>
      </c>
      <c r="BW11" s="77">
        <f t="shared" si="1"/>
        <v>0</v>
      </c>
      <c r="BX11" s="79">
        <f t="shared" si="2"/>
        <v>17034.48</v>
      </c>
    </row>
    <row r="12" spans="2:76" ht="15">
      <c r="B12" s="13">
        <v>103</v>
      </c>
      <c r="C12" s="25" t="s">
        <v>93</v>
      </c>
      <c r="D12" s="88">
        <v>114701.5</v>
      </c>
      <c r="E12" s="89">
        <v>0</v>
      </c>
      <c r="F12" s="90">
        <v>140306.56</v>
      </c>
      <c r="G12" s="88"/>
      <c r="H12" s="89"/>
      <c r="I12" s="90"/>
      <c r="J12" s="97">
        <v>1180</v>
      </c>
      <c r="K12" s="89">
        <v>0</v>
      </c>
      <c r="L12" s="101">
        <v>1226.38</v>
      </c>
      <c r="M12" s="91">
        <v>49275</v>
      </c>
      <c r="N12" s="89">
        <v>0</v>
      </c>
      <c r="O12" s="90">
        <v>63122.49</v>
      </c>
      <c r="P12" s="91">
        <v>400</v>
      </c>
      <c r="Q12" s="89">
        <v>0</v>
      </c>
      <c r="R12" s="90">
        <v>400</v>
      </c>
      <c r="S12" s="91"/>
      <c r="T12" s="89"/>
      <c r="U12" s="90"/>
      <c r="V12" s="91">
        <v>3850</v>
      </c>
      <c r="W12" s="89">
        <v>0</v>
      </c>
      <c r="X12" s="90">
        <v>3850</v>
      </c>
      <c r="Y12" s="91"/>
      <c r="Z12" s="89"/>
      <c r="AA12" s="90"/>
      <c r="AB12" s="91">
        <v>67675</v>
      </c>
      <c r="AC12" s="89">
        <v>0</v>
      </c>
      <c r="AD12" s="90">
        <v>83358.87000000001</v>
      </c>
      <c r="AE12" s="91">
        <v>53534.01</v>
      </c>
      <c r="AF12" s="89">
        <v>0</v>
      </c>
      <c r="AG12" s="90">
        <v>66577</v>
      </c>
      <c r="AH12" s="91">
        <v>4570</v>
      </c>
      <c r="AI12" s="89">
        <v>0</v>
      </c>
      <c r="AJ12" s="90">
        <v>5082.14</v>
      </c>
      <c r="AK12" s="91">
        <v>3635</v>
      </c>
      <c r="AL12" s="89">
        <v>0</v>
      </c>
      <c r="AM12" s="90">
        <v>3656.69</v>
      </c>
      <c r="AN12" s="91">
        <v>0</v>
      </c>
      <c r="AO12" s="89">
        <v>0</v>
      </c>
      <c r="AP12" s="90">
        <v>237.9</v>
      </c>
      <c r="AQ12" s="91">
        <v>750</v>
      </c>
      <c r="AR12" s="89">
        <v>0</v>
      </c>
      <c r="AS12" s="90">
        <v>750</v>
      </c>
      <c r="AT12" s="91"/>
      <c r="AU12" s="89"/>
      <c r="AV12" s="90"/>
      <c r="AW12" s="91">
        <v>500</v>
      </c>
      <c r="AX12" s="89">
        <v>0</v>
      </c>
      <c r="AY12" s="90">
        <v>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300070.51</v>
      </c>
      <c r="BW12" s="77">
        <f t="shared" si="1"/>
        <v>0</v>
      </c>
      <c r="BX12" s="79">
        <f t="shared" si="2"/>
        <v>369068.03</v>
      </c>
    </row>
    <row r="13" spans="2:76" ht="15">
      <c r="B13" s="13">
        <v>104</v>
      </c>
      <c r="C13" s="25" t="s">
        <v>19</v>
      </c>
      <c r="D13" s="88">
        <v>2875</v>
      </c>
      <c r="E13" s="89">
        <v>0</v>
      </c>
      <c r="F13" s="90">
        <v>12775.75</v>
      </c>
      <c r="G13" s="88"/>
      <c r="H13" s="89"/>
      <c r="I13" s="90"/>
      <c r="J13" s="97">
        <v>0</v>
      </c>
      <c r="K13" s="89">
        <v>0</v>
      </c>
      <c r="L13" s="101">
        <v>4100</v>
      </c>
      <c r="M13" s="91">
        <v>0</v>
      </c>
      <c r="N13" s="89">
        <v>0</v>
      </c>
      <c r="O13" s="90">
        <v>0</v>
      </c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>
        <v>5750</v>
      </c>
      <c r="Y13" s="91">
        <v>800</v>
      </c>
      <c r="Z13" s="89">
        <v>0</v>
      </c>
      <c r="AA13" s="90">
        <v>800</v>
      </c>
      <c r="AB13" s="91">
        <v>100</v>
      </c>
      <c r="AC13" s="89">
        <v>0</v>
      </c>
      <c r="AD13" s="90">
        <v>100</v>
      </c>
      <c r="AE13" s="91"/>
      <c r="AF13" s="89"/>
      <c r="AG13" s="90"/>
      <c r="AH13" s="91">
        <v>700</v>
      </c>
      <c r="AI13" s="89">
        <v>0</v>
      </c>
      <c r="AJ13" s="90">
        <v>1100</v>
      </c>
      <c r="AK13" s="91">
        <v>18934.3</v>
      </c>
      <c r="AL13" s="89">
        <v>0</v>
      </c>
      <c r="AM13" s="90">
        <v>19819.3</v>
      </c>
      <c r="AN13" s="91"/>
      <c r="AO13" s="89"/>
      <c r="AP13" s="90"/>
      <c r="AQ13" s="91">
        <v>14991</v>
      </c>
      <c r="AR13" s="89">
        <v>0</v>
      </c>
      <c r="AS13" s="90">
        <v>14991</v>
      </c>
      <c r="AT13" s="91"/>
      <c r="AU13" s="89"/>
      <c r="AV13" s="90"/>
      <c r="AW13" s="97">
        <v>1600</v>
      </c>
      <c r="AX13" s="89">
        <v>0</v>
      </c>
      <c r="AY13" s="101">
        <v>2100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45250.3</v>
      </c>
      <c r="BW13" s="77">
        <f t="shared" si="1"/>
        <v>0</v>
      </c>
      <c r="BX13" s="79">
        <f t="shared" si="2"/>
        <v>61536.05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8900.48</v>
      </c>
      <c r="BM16" s="89">
        <v>0</v>
      </c>
      <c r="BN16" s="90">
        <v>8900.48</v>
      </c>
      <c r="BO16" s="91"/>
      <c r="BP16" s="89"/>
      <c r="BQ16" s="90"/>
      <c r="BR16" s="97"/>
      <c r="BS16" s="89"/>
      <c r="BT16" s="101"/>
      <c r="BU16" s="76"/>
      <c r="BV16" s="85">
        <f t="shared" si="0"/>
        <v>8900.48</v>
      </c>
      <c r="BW16" s="77">
        <f t="shared" si="1"/>
        <v>0</v>
      </c>
      <c r="BX16" s="79">
        <f t="shared" si="2"/>
        <v>8900.48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4750</v>
      </c>
      <c r="E18" s="89">
        <v>0</v>
      </c>
      <c r="F18" s="90">
        <v>13261.929999999998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4750</v>
      </c>
      <c r="BW18" s="77">
        <f t="shared" si="1"/>
        <v>0</v>
      </c>
      <c r="BX18" s="79">
        <f t="shared" si="2"/>
        <v>13261.929999999998</v>
      </c>
    </row>
    <row r="19" spans="2:76" ht="15">
      <c r="B19" s="13">
        <v>110</v>
      </c>
      <c r="C19" s="25" t="s">
        <v>98</v>
      </c>
      <c r="D19" s="88">
        <v>11045.15</v>
      </c>
      <c r="E19" s="89">
        <v>0</v>
      </c>
      <c r="F19" s="90">
        <v>11056.91</v>
      </c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>
        <v>1850</v>
      </c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>
        <v>650</v>
      </c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>
        <v>1100</v>
      </c>
      <c r="AH19" s="97">
        <v>0</v>
      </c>
      <c r="AI19" s="89">
        <v>0</v>
      </c>
      <c r="AJ19" s="101">
        <v>0</v>
      </c>
      <c r="AK19" s="97">
        <v>1450</v>
      </c>
      <c r="AL19" s="89">
        <v>0</v>
      </c>
      <c r="AM19" s="101">
        <v>1450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20336.04</v>
      </c>
      <c r="BJ19" s="89">
        <v>0</v>
      </c>
      <c r="BK19" s="101">
        <v>2500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36431.19</v>
      </c>
      <c r="BW19" s="77">
        <f t="shared" si="1"/>
        <v>0</v>
      </c>
      <c r="BX19" s="79">
        <f t="shared" si="2"/>
        <v>18606.91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239938.06</v>
      </c>
      <c r="E20" s="78">
        <f t="shared" si="3"/>
        <v>0</v>
      </c>
      <c r="F20" s="79">
        <f t="shared" si="3"/>
        <v>304214.36999999994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32855</v>
      </c>
      <c r="K20" s="78">
        <f t="shared" si="3"/>
        <v>0</v>
      </c>
      <c r="L20" s="77">
        <f t="shared" si="3"/>
        <v>41589.34999999999</v>
      </c>
      <c r="M20" s="98">
        <f t="shared" si="3"/>
        <v>64675</v>
      </c>
      <c r="N20" s="78">
        <f t="shared" si="3"/>
        <v>0</v>
      </c>
      <c r="O20" s="77">
        <f t="shared" si="3"/>
        <v>78958.08</v>
      </c>
      <c r="P20" s="98">
        <f t="shared" si="3"/>
        <v>400</v>
      </c>
      <c r="Q20" s="78">
        <f t="shared" si="3"/>
        <v>0</v>
      </c>
      <c r="R20" s="77">
        <f t="shared" si="3"/>
        <v>400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9750</v>
      </c>
      <c r="W20" s="78">
        <f t="shared" si="3"/>
        <v>0</v>
      </c>
      <c r="X20" s="77">
        <f t="shared" si="3"/>
        <v>10250</v>
      </c>
      <c r="Y20" s="98">
        <f t="shared" si="3"/>
        <v>800</v>
      </c>
      <c r="Z20" s="78">
        <f t="shared" si="3"/>
        <v>0</v>
      </c>
      <c r="AA20" s="77">
        <f t="shared" si="3"/>
        <v>800</v>
      </c>
      <c r="AB20" s="98">
        <f t="shared" si="3"/>
        <v>67775</v>
      </c>
      <c r="AC20" s="78">
        <f t="shared" si="3"/>
        <v>0</v>
      </c>
      <c r="AD20" s="77">
        <f t="shared" si="3"/>
        <v>83458.87000000001</v>
      </c>
      <c r="AE20" s="98">
        <f t="shared" si="3"/>
        <v>63034.01</v>
      </c>
      <c r="AF20" s="78">
        <f t="shared" si="3"/>
        <v>0</v>
      </c>
      <c r="AG20" s="77">
        <f t="shared" si="3"/>
        <v>76269.35</v>
      </c>
      <c r="AH20" s="98">
        <f t="shared" si="3"/>
        <v>5270</v>
      </c>
      <c r="AI20" s="78">
        <f t="shared" si="3"/>
        <v>0</v>
      </c>
      <c r="AJ20" s="77">
        <f t="shared" si="3"/>
        <v>6182.14</v>
      </c>
      <c r="AK20" s="98">
        <f t="shared" si="3"/>
        <v>37269.3</v>
      </c>
      <c r="AL20" s="78">
        <f t="shared" si="3"/>
        <v>0</v>
      </c>
      <c r="AM20" s="77">
        <f t="shared" si="3"/>
        <v>42268.27</v>
      </c>
      <c r="AN20" s="98">
        <f t="shared" si="3"/>
        <v>0</v>
      </c>
      <c r="AO20" s="78">
        <f t="shared" si="3"/>
        <v>0</v>
      </c>
      <c r="AP20" s="77">
        <f t="shared" si="3"/>
        <v>237.9</v>
      </c>
      <c r="AQ20" s="98">
        <f t="shared" si="3"/>
        <v>15741</v>
      </c>
      <c r="AR20" s="78">
        <f t="shared" si="3"/>
        <v>0</v>
      </c>
      <c r="AS20" s="77">
        <f t="shared" si="3"/>
        <v>15741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2600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20336.04</v>
      </c>
      <c r="BJ20" s="78">
        <f t="shared" si="3"/>
        <v>0</v>
      </c>
      <c r="BK20" s="77">
        <f t="shared" si="3"/>
        <v>2500</v>
      </c>
      <c r="BL20" s="98">
        <f t="shared" si="3"/>
        <v>8900.48</v>
      </c>
      <c r="BM20" s="78">
        <f t="shared" si="3"/>
        <v>0</v>
      </c>
      <c r="BN20" s="77">
        <f t="shared" si="3"/>
        <v>8900.48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568843.8900000001</v>
      </c>
      <c r="BW20" s="77">
        <f>BW10+BW11+BW12+BW13+BW14+BW15+BW16+BW17+BW18+BW19</f>
        <v>0</v>
      </c>
      <c r="BX20" s="95">
        <f>BX10+BX11+BX12+BX13+BX14+BX15+BX16+BX17+BX18+BX19</f>
        <v>674369.81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83477.79</v>
      </c>
      <c r="E24" s="89">
        <v>0</v>
      </c>
      <c r="F24" s="90">
        <v>85721.81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1500</v>
      </c>
      <c r="N24" s="89">
        <v>0</v>
      </c>
      <c r="O24" s="101">
        <v>156694.33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6500</v>
      </c>
      <c r="AC24" s="89">
        <v>0</v>
      </c>
      <c r="AD24" s="101">
        <v>7021.4400000000005</v>
      </c>
      <c r="AE24" s="97">
        <v>1600</v>
      </c>
      <c r="AF24" s="89">
        <v>0</v>
      </c>
      <c r="AG24" s="101">
        <v>27175.21</v>
      </c>
      <c r="AH24" s="97">
        <v>0</v>
      </c>
      <c r="AI24" s="89">
        <v>0</v>
      </c>
      <c r="AJ24" s="101">
        <v>73410.56</v>
      </c>
      <c r="AK24" s="97">
        <v>1500</v>
      </c>
      <c r="AL24" s="89">
        <v>0</v>
      </c>
      <c r="AM24" s="101">
        <v>1500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94577.79</v>
      </c>
      <c r="BW24" s="77">
        <f t="shared" si="4"/>
        <v>0</v>
      </c>
      <c r="BX24" s="79">
        <f t="shared" si="4"/>
        <v>351523.35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300</v>
      </c>
      <c r="E27" s="89">
        <v>0</v>
      </c>
      <c r="F27" s="90">
        <v>300</v>
      </c>
      <c r="G27" s="88"/>
      <c r="H27" s="89"/>
      <c r="I27" s="90"/>
      <c r="J27" s="97">
        <v>0</v>
      </c>
      <c r="K27" s="89">
        <v>0</v>
      </c>
      <c r="L27" s="101">
        <v>5341.16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4466.18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</v>
      </c>
      <c r="BW27" s="77">
        <f t="shared" si="4"/>
        <v>0</v>
      </c>
      <c r="BX27" s="79">
        <f t="shared" si="4"/>
        <v>10107.34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83777.79</v>
      </c>
      <c r="E28" s="78">
        <f t="shared" si="5"/>
        <v>0</v>
      </c>
      <c r="F28" s="79">
        <f t="shared" si="5"/>
        <v>86021.81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5341.16</v>
      </c>
      <c r="M28" s="98">
        <f t="shared" si="5"/>
        <v>1500</v>
      </c>
      <c r="N28" s="78">
        <f t="shared" si="5"/>
        <v>0</v>
      </c>
      <c r="O28" s="77">
        <f t="shared" si="5"/>
        <v>156694.33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6500</v>
      </c>
      <c r="AC28" s="78">
        <f t="shared" si="5"/>
        <v>0</v>
      </c>
      <c r="AD28" s="77">
        <f t="shared" si="5"/>
        <v>11487.62</v>
      </c>
      <c r="AE28" s="98">
        <f t="shared" si="5"/>
        <v>1600</v>
      </c>
      <c r="AF28" s="78">
        <f t="shared" si="5"/>
        <v>0</v>
      </c>
      <c r="AG28" s="77">
        <f t="shared" si="5"/>
        <v>27175.21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73410.56</v>
      </c>
      <c r="AK28" s="98">
        <f t="shared" si="6"/>
        <v>1500</v>
      </c>
      <c r="AL28" s="78">
        <f t="shared" si="6"/>
        <v>0</v>
      </c>
      <c r="AM28" s="77">
        <f t="shared" si="6"/>
        <v>1500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94877.79</v>
      </c>
      <c r="BW28" s="77">
        <f>BW23+BW24+BW25+BW26+BW27</f>
        <v>0</v>
      </c>
      <c r="BX28" s="95">
        <f>BX23+BX24+BX25+BX26+BX27</f>
        <v>361630.69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23142.76</v>
      </c>
      <c r="BM40" s="89">
        <v>0</v>
      </c>
      <c r="BN40" s="101">
        <v>23142.76</v>
      </c>
      <c r="BO40" s="97"/>
      <c r="BP40" s="89"/>
      <c r="BQ40" s="101"/>
      <c r="BR40" s="97"/>
      <c r="BS40" s="89"/>
      <c r="BT40" s="101"/>
      <c r="BU40" s="76"/>
      <c r="BV40" s="85">
        <f t="shared" si="10"/>
        <v>23142.76</v>
      </c>
      <c r="BW40" s="77">
        <f t="shared" si="10"/>
        <v>0</v>
      </c>
      <c r="BX40" s="79">
        <f t="shared" si="10"/>
        <v>23142.76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23142.76</v>
      </c>
      <c r="BM42" s="78">
        <f t="shared" si="12"/>
        <v>0</v>
      </c>
      <c r="BN42" s="77">
        <f t="shared" si="12"/>
        <v>23142.76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23142.76</v>
      </c>
      <c r="BW42" s="77">
        <f>BW38+BW39+BW40+BW41</f>
        <v>0</v>
      </c>
      <c r="BX42" s="95">
        <f>BX38+BX39+BX40+BX41</f>
        <v>23142.76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127865</v>
      </c>
      <c r="BS49" s="89">
        <v>0</v>
      </c>
      <c r="BT49" s="101">
        <v>135055.71</v>
      </c>
      <c r="BU49" s="76"/>
      <c r="BV49" s="85">
        <f aca="true" t="shared" si="15" ref="BV49:BX50">D49+G49+J49+M49+P49+S49+V49+Y49+AB49+AE49+AH49+AK49+AN49+AQ49+AT49+AW49+AZ49+BC49+BF49+BI49+BL49+BO49+BR49</f>
        <v>127865</v>
      </c>
      <c r="BW49" s="77">
        <f t="shared" si="15"/>
        <v>0</v>
      </c>
      <c r="BX49" s="79">
        <f t="shared" si="15"/>
        <v>135055.71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>
        <v>21211.98</v>
      </c>
      <c r="BU50" s="76"/>
      <c r="BV50" s="85">
        <f t="shared" si="15"/>
        <v>7244</v>
      </c>
      <c r="BW50" s="77">
        <f t="shared" si="15"/>
        <v>0</v>
      </c>
      <c r="BX50" s="79">
        <f t="shared" si="15"/>
        <v>21211.98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135109</v>
      </c>
      <c r="BS51" s="78">
        <f>BS49+BS50</f>
        <v>0</v>
      </c>
      <c r="BT51" s="77">
        <f>BT49+BT50</f>
        <v>156267.69</v>
      </c>
      <c r="BU51" s="85"/>
      <c r="BV51" s="85">
        <f>BV49+BV50</f>
        <v>135109</v>
      </c>
      <c r="BW51" s="77">
        <f>BW49+BW50</f>
        <v>0</v>
      </c>
      <c r="BX51" s="95">
        <f>BX49+BX50</f>
        <v>156267.69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323715.85</v>
      </c>
      <c r="E53" s="86">
        <f t="shared" si="18"/>
        <v>0</v>
      </c>
      <c r="F53" s="86">
        <f t="shared" si="18"/>
        <v>390236.17999999993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32855</v>
      </c>
      <c r="K53" s="86">
        <f t="shared" si="18"/>
        <v>0</v>
      </c>
      <c r="L53" s="86">
        <f t="shared" si="18"/>
        <v>46930.509999999995</v>
      </c>
      <c r="M53" s="86">
        <f t="shared" si="18"/>
        <v>66175</v>
      </c>
      <c r="N53" s="86">
        <f t="shared" si="18"/>
        <v>0</v>
      </c>
      <c r="O53" s="86">
        <f t="shared" si="18"/>
        <v>235652.40999999997</v>
      </c>
      <c r="P53" s="86">
        <f t="shared" si="18"/>
        <v>400</v>
      </c>
      <c r="Q53" s="86">
        <f t="shared" si="18"/>
        <v>0</v>
      </c>
      <c r="R53" s="86">
        <f t="shared" si="18"/>
        <v>400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9750</v>
      </c>
      <c r="W53" s="86">
        <f t="shared" si="18"/>
        <v>0</v>
      </c>
      <c r="X53" s="86">
        <f t="shared" si="18"/>
        <v>10250</v>
      </c>
      <c r="Y53" s="86">
        <f t="shared" si="18"/>
        <v>800</v>
      </c>
      <c r="Z53" s="86">
        <f t="shared" si="18"/>
        <v>0</v>
      </c>
      <c r="AA53" s="86">
        <f t="shared" si="18"/>
        <v>800</v>
      </c>
      <c r="AB53" s="86">
        <f t="shared" si="18"/>
        <v>74275</v>
      </c>
      <c r="AC53" s="86">
        <f t="shared" si="18"/>
        <v>0</v>
      </c>
      <c r="AD53" s="86">
        <f t="shared" si="18"/>
        <v>94946.49</v>
      </c>
      <c r="AE53" s="86">
        <f t="shared" si="18"/>
        <v>64634.01</v>
      </c>
      <c r="AF53" s="86">
        <f t="shared" si="18"/>
        <v>0</v>
      </c>
      <c r="AG53" s="86">
        <f t="shared" si="18"/>
        <v>103444.56</v>
      </c>
      <c r="AH53" s="86">
        <f t="shared" si="18"/>
        <v>5270</v>
      </c>
      <c r="AI53" s="86">
        <f t="shared" si="18"/>
        <v>0</v>
      </c>
      <c r="AJ53" s="86">
        <f aca="true" t="shared" si="19" ref="AJ53:BT53">AJ20+AJ28+AJ35+AJ42+AJ46+AJ51</f>
        <v>79592.7</v>
      </c>
      <c r="AK53" s="86">
        <f t="shared" si="19"/>
        <v>38769.3</v>
      </c>
      <c r="AL53" s="86">
        <f t="shared" si="19"/>
        <v>0</v>
      </c>
      <c r="AM53" s="86">
        <f t="shared" si="19"/>
        <v>43768.27</v>
      </c>
      <c r="AN53" s="86">
        <f t="shared" si="19"/>
        <v>0</v>
      </c>
      <c r="AO53" s="86">
        <f t="shared" si="19"/>
        <v>0</v>
      </c>
      <c r="AP53" s="86">
        <f t="shared" si="19"/>
        <v>237.9</v>
      </c>
      <c r="AQ53" s="86">
        <f t="shared" si="19"/>
        <v>15741</v>
      </c>
      <c r="AR53" s="86">
        <f t="shared" si="19"/>
        <v>0</v>
      </c>
      <c r="AS53" s="86">
        <f t="shared" si="19"/>
        <v>15741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2600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20336.04</v>
      </c>
      <c r="BJ53" s="86">
        <f t="shared" si="19"/>
        <v>0</v>
      </c>
      <c r="BK53" s="86">
        <f t="shared" si="19"/>
        <v>2500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135109</v>
      </c>
      <c r="BS53" s="86">
        <f t="shared" si="19"/>
        <v>0</v>
      </c>
      <c r="BT53" s="86">
        <f t="shared" si="19"/>
        <v>156267.69</v>
      </c>
      <c r="BU53" s="86">
        <f>BU8</f>
        <v>0</v>
      </c>
      <c r="BV53" s="102">
        <f>BV8+BV20+BV28+BV35+BV42+BV46+BV51</f>
        <v>821973.4400000002</v>
      </c>
      <c r="BW53" s="87">
        <f>BW20+BW28+BW35+BW42+BW46+BW51</f>
        <v>0</v>
      </c>
      <c r="BX53" s="87">
        <f>BX20+BX28+BX35+BX42+BX46+BX51</f>
        <v>1215410.95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83841</v>
      </c>
      <c r="E10" s="89">
        <v>0</v>
      </c>
      <c r="F10" s="90"/>
      <c r="G10" s="88"/>
      <c r="H10" s="89"/>
      <c r="I10" s="90"/>
      <c r="J10" s="97">
        <v>26065</v>
      </c>
      <c r="K10" s="89">
        <v>0</v>
      </c>
      <c r="L10" s="101"/>
      <c r="M10" s="91">
        <v>12700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7850</v>
      </c>
      <c r="AF10" s="89">
        <v>0</v>
      </c>
      <c r="AG10" s="90"/>
      <c r="AH10" s="91"/>
      <c r="AI10" s="89"/>
      <c r="AJ10" s="90"/>
      <c r="AK10" s="91">
        <v>12400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142856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9412.6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>
        <v>850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550</v>
      </c>
      <c r="AF11" s="89">
        <v>0</v>
      </c>
      <c r="AG11" s="90"/>
      <c r="AH11" s="91"/>
      <c r="AI11" s="89"/>
      <c r="AJ11" s="90"/>
      <c r="AK11" s="91">
        <v>850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13762.6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119706.5</v>
      </c>
      <c r="E12" s="89">
        <v>0</v>
      </c>
      <c r="F12" s="90"/>
      <c r="G12" s="88"/>
      <c r="H12" s="89"/>
      <c r="I12" s="90"/>
      <c r="J12" s="97">
        <v>1180</v>
      </c>
      <c r="K12" s="89">
        <v>0</v>
      </c>
      <c r="L12" s="101"/>
      <c r="M12" s="91">
        <v>51520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3700</v>
      </c>
      <c r="W12" s="89">
        <v>0</v>
      </c>
      <c r="X12" s="90"/>
      <c r="Y12" s="91"/>
      <c r="Z12" s="89"/>
      <c r="AA12" s="90"/>
      <c r="AB12" s="91">
        <v>67925</v>
      </c>
      <c r="AC12" s="89">
        <v>0</v>
      </c>
      <c r="AD12" s="90"/>
      <c r="AE12" s="91">
        <v>53381.71</v>
      </c>
      <c r="AF12" s="89">
        <v>0</v>
      </c>
      <c r="AG12" s="90"/>
      <c r="AH12" s="91">
        <v>4560</v>
      </c>
      <c r="AI12" s="89">
        <v>0</v>
      </c>
      <c r="AJ12" s="90"/>
      <c r="AK12" s="91">
        <v>3495</v>
      </c>
      <c r="AL12" s="89">
        <v>0</v>
      </c>
      <c r="AM12" s="90"/>
      <c r="AN12" s="91">
        <v>940</v>
      </c>
      <c r="AO12" s="89">
        <v>0</v>
      </c>
      <c r="AP12" s="90"/>
      <c r="AQ12" s="91">
        <v>2350</v>
      </c>
      <c r="AR12" s="89">
        <v>0</v>
      </c>
      <c r="AS12" s="90"/>
      <c r="AT12" s="91"/>
      <c r="AU12" s="89"/>
      <c r="AV12" s="90"/>
      <c r="AW12" s="91">
        <v>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309658.21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/>
      <c r="Y13" s="91">
        <v>800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700</v>
      </c>
      <c r="AI13" s="89">
        <v>0</v>
      </c>
      <c r="AJ13" s="90"/>
      <c r="AK13" s="91">
        <v>17634.3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1600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34659.3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7802.07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7802.07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4750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11477.3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1450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20321.15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36848.45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237762.4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29345</v>
      </c>
      <c r="K20" s="78">
        <f t="shared" si="1"/>
        <v>0</v>
      </c>
      <c r="L20" s="77">
        <f t="shared" si="1"/>
        <v>0</v>
      </c>
      <c r="M20" s="98">
        <f t="shared" si="1"/>
        <v>66920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9600</v>
      </c>
      <c r="W20" s="78">
        <f t="shared" si="1"/>
        <v>0</v>
      </c>
      <c r="X20" s="77">
        <f t="shared" si="1"/>
        <v>0</v>
      </c>
      <c r="Y20" s="98">
        <f t="shared" si="1"/>
        <v>800</v>
      </c>
      <c r="Z20" s="78">
        <f t="shared" si="1"/>
        <v>0</v>
      </c>
      <c r="AA20" s="77">
        <f t="shared" si="1"/>
        <v>0</v>
      </c>
      <c r="AB20" s="98">
        <f t="shared" si="1"/>
        <v>68025</v>
      </c>
      <c r="AC20" s="78">
        <f t="shared" si="1"/>
        <v>0</v>
      </c>
      <c r="AD20" s="77">
        <f t="shared" si="1"/>
        <v>0</v>
      </c>
      <c r="AE20" s="98">
        <f t="shared" si="1"/>
        <v>62881.71</v>
      </c>
      <c r="AF20" s="78">
        <f t="shared" si="1"/>
        <v>0</v>
      </c>
      <c r="AG20" s="77">
        <f t="shared" si="1"/>
        <v>0</v>
      </c>
      <c r="AH20" s="98">
        <f t="shared" si="1"/>
        <v>5260</v>
      </c>
      <c r="AI20" s="78">
        <f t="shared" si="1"/>
        <v>0</v>
      </c>
      <c r="AJ20" s="77">
        <f t="shared" si="1"/>
        <v>0</v>
      </c>
      <c r="AK20" s="98">
        <f t="shared" si="1"/>
        <v>35829.3</v>
      </c>
      <c r="AL20" s="78">
        <f t="shared" si="1"/>
        <v>0</v>
      </c>
      <c r="AM20" s="77">
        <f t="shared" si="1"/>
        <v>0</v>
      </c>
      <c r="AN20" s="98">
        <f t="shared" si="1"/>
        <v>940</v>
      </c>
      <c r="AO20" s="78">
        <f t="shared" si="1"/>
        <v>0</v>
      </c>
      <c r="AP20" s="77">
        <f t="shared" si="1"/>
        <v>0</v>
      </c>
      <c r="AQ20" s="98">
        <f t="shared" si="1"/>
        <v>2350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20321.15</v>
      </c>
      <c r="BJ20" s="78">
        <f t="shared" si="1"/>
        <v>0</v>
      </c>
      <c r="BK20" s="77">
        <f t="shared" si="1"/>
        <v>0</v>
      </c>
      <c r="BL20" s="98">
        <f t="shared" si="1"/>
        <v>7802.07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550336.63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84227.79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1800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2500</v>
      </c>
      <c r="AC24" s="89">
        <v>0</v>
      </c>
      <c r="AD24" s="101"/>
      <c r="AE24" s="97">
        <v>3500</v>
      </c>
      <c r="AF24" s="89">
        <v>0</v>
      </c>
      <c r="AG24" s="101"/>
      <c r="AH24" s="97">
        <v>0</v>
      </c>
      <c r="AI24" s="89">
        <v>0</v>
      </c>
      <c r="AJ24" s="101"/>
      <c r="AK24" s="97">
        <v>2550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94577.79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84477.79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1800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2500</v>
      </c>
      <c r="AC28" s="78">
        <f t="shared" si="3"/>
        <v>0</v>
      </c>
      <c r="AD28" s="77">
        <f t="shared" si="3"/>
        <v>0</v>
      </c>
      <c r="AE28" s="98">
        <f t="shared" si="3"/>
        <v>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2550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94827.79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24241.17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24241.17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24241.17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24241.17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127865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127865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/>
      <c r="BU50" s="76"/>
      <c r="BV50" s="85">
        <f t="shared" si="9"/>
        <v>7244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135109</v>
      </c>
      <c r="BS51" s="78">
        <f>BS49+BS50</f>
        <v>0</v>
      </c>
      <c r="BT51" s="77">
        <f>BT49+BT50</f>
        <v>0</v>
      </c>
      <c r="BU51" s="85"/>
      <c r="BV51" s="85">
        <f>BV49+BV50</f>
        <v>135109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322240.19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29345</v>
      </c>
      <c r="K53" s="86">
        <f t="shared" si="11"/>
        <v>0</v>
      </c>
      <c r="L53" s="86">
        <f t="shared" si="11"/>
        <v>0</v>
      </c>
      <c r="M53" s="86">
        <f t="shared" si="11"/>
        <v>68720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9600</v>
      </c>
      <c r="W53" s="86">
        <f t="shared" si="11"/>
        <v>0</v>
      </c>
      <c r="X53" s="86">
        <f t="shared" si="11"/>
        <v>0</v>
      </c>
      <c r="Y53" s="86">
        <f t="shared" si="11"/>
        <v>800</v>
      </c>
      <c r="Z53" s="86">
        <f t="shared" si="11"/>
        <v>0</v>
      </c>
      <c r="AA53" s="86">
        <f t="shared" si="11"/>
        <v>0</v>
      </c>
      <c r="AB53" s="86">
        <f t="shared" si="11"/>
        <v>70525</v>
      </c>
      <c r="AC53" s="86">
        <f t="shared" si="11"/>
        <v>0</v>
      </c>
      <c r="AD53" s="86">
        <f t="shared" si="11"/>
        <v>0</v>
      </c>
      <c r="AE53" s="86">
        <f t="shared" si="11"/>
        <v>66381.70999999999</v>
      </c>
      <c r="AF53" s="86">
        <f t="shared" si="11"/>
        <v>0</v>
      </c>
      <c r="AG53" s="86">
        <f t="shared" si="11"/>
        <v>0</v>
      </c>
      <c r="AH53" s="86">
        <f t="shared" si="11"/>
        <v>5260</v>
      </c>
      <c r="AI53" s="86">
        <f t="shared" si="11"/>
        <v>0</v>
      </c>
      <c r="AJ53" s="86">
        <f t="shared" si="11"/>
        <v>0</v>
      </c>
      <c r="AK53" s="86">
        <f t="shared" si="11"/>
        <v>38379.3</v>
      </c>
      <c r="AL53" s="86">
        <f t="shared" si="11"/>
        <v>0</v>
      </c>
      <c r="AM53" s="86">
        <f t="shared" si="11"/>
        <v>0</v>
      </c>
      <c r="AN53" s="86">
        <f t="shared" si="11"/>
        <v>940</v>
      </c>
      <c r="AO53" s="86">
        <f t="shared" si="11"/>
        <v>0</v>
      </c>
      <c r="AP53" s="86">
        <f t="shared" si="11"/>
        <v>0</v>
      </c>
      <c r="AQ53" s="86">
        <f t="shared" si="11"/>
        <v>2350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20321.15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135109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804514.5900000001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83841</v>
      </c>
      <c r="E10" s="89">
        <v>0</v>
      </c>
      <c r="F10" s="90"/>
      <c r="G10" s="88"/>
      <c r="H10" s="89"/>
      <c r="I10" s="90"/>
      <c r="J10" s="97">
        <v>26065</v>
      </c>
      <c r="K10" s="89">
        <v>0</v>
      </c>
      <c r="L10" s="101"/>
      <c r="M10" s="91">
        <v>12700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7850</v>
      </c>
      <c r="AF10" s="89">
        <v>0</v>
      </c>
      <c r="AG10" s="90"/>
      <c r="AH10" s="91"/>
      <c r="AI10" s="89"/>
      <c r="AJ10" s="90"/>
      <c r="AK10" s="91">
        <v>12400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142856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9412.6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>
        <v>850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550</v>
      </c>
      <c r="AF11" s="89">
        <v>0</v>
      </c>
      <c r="AG11" s="90"/>
      <c r="AH11" s="91"/>
      <c r="AI11" s="89"/>
      <c r="AJ11" s="90"/>
      <c r="AK11" s="91">
        <v>850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13762.6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120306.5</v>
      </c>
      <c r="E12" s="89">
        <v>0</v>
      </c>
      <c r="F12" s="90"/>
      <c r="G12" s="88"/>
      <c r="H12" s="89"/>
      <c r="I12" s="90"/>
      <c r="J12" s="97">
        <v>1180</v>
      </c>
      <c r="K12" s="89">
        <v>0</v>
      </c>
      <c r="L12" s="101"/>
      <c r="M12" s="91">
        <v>51880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3700</v>
      </c>
      <c r="W12" s="89">
        <v>0</v>
      </c>
      <c r="X12" s="90"/>
      <c r="Y12" s="91"/>
      <c r="Z12" s="89"/>
      <c r="AA12" s="90"/>
      <c r="AB12" s="91">
        <v>68175</v>
      </c>
      <c r="AC12" s="89">
        <v>0</v>
      </c>
      <c r="AD12" s="90"/>
      <c r="AE12" s="91">
        <v>54419.21</v>
      </c>
      <c r="AF12" s="89">
        <v>0</v>
      </c>
      <c r="AG12" s="90"/>
      <c r="AH12" s="91">
        <v>4560</v>
      </c>
      <c r="AI12" s="89">
        <v>0</v>
      </c>
      <c r="AJ12" s="90"/>
      <c r="AK12" s="91">
        <v>3495</v>
      </c>
      <c r="AL12" s="89">
        <v>0</v>
      </c>
      <c r="AM12" s="90"/>
      <c r="AN12" s="91">
        <v>500</v>
      </c>
      <c r="AO12" s="89">
        <v>0</v>
      </c>
      <c r="AP12" s="90"/>
      <c r="AQ12" s="91">
        <v>900</v>
      </c>
      <c r="AR12" s="89">
        <v>0</v>
      </c>
      <c r="AS12" s="90"/>
      <c r="AT12" s="91"/>
      <c r="AU12" s="89"/>
      <c r="AV12" s="90"/>
      <c r="AW12" s="91">
        <v>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310015.71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/>
      <c r="Y13" s="91">
        <v>800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700</v>
      </c>
      <c r="AI13" s="89">
        <v>0</v>
      </c>
      <c r="AJ13" s="90"/>
      <c r="AK13" s="91">
        <v>17634.3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1600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34659.3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6649.48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6649.48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4750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11591.9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1450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20313.65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36955.55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238477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29345</v>
      </c>
      <c r="K20" s="78">
        <f t="shared" si="1"/>
        <v>0</v>
      </c>
      <c r="L20" s="77">
        <f t="shared" si="1"/>
        <v>0</v>
      </c>
      <c r="M20" s="98">
        <f t="shared" si="1"/>
        <v>67280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9600</v>
      </c>
      <c r="W20" s="78">
        <f t="shared" si="1"/>
        <v>0</v>
      </c>
      <c r="X20" s="77">
        <f t="shared" si="1"/>
        <v>0</v>
      </c>
      <c r="Y20" s="98">
        <f t="shared" si="1"/>
        <v>800</v>
      </c>
      <c r="Z20" s="78">
        <f t="shared" si="1"/>
        <v>0</v>
      </c>
      <c r="AA20" s="77">
        <f t="shared" si="1"/>
        <v>0</v>
      </c>
      <c r="AB20" s="98">
        <f t="shared" si="1"/>
        <v>68275</v>
      </c>
      <c r="AC20" s="78">
        <f t="shared" si="1"/>
        <v>0</v>
      </c>
      <c r="AD20" s="77">
        <f t="shared" si="1"/>
        <v>0</v>
      </c>
      <c r="AE20" s="98">
        <f t="shared" si="1"/>
        <v>63919.21</v>
      </c>
      <c r="AF20" s="78">
        <f t="shared" si="1"/>
        <v>0</v>
      </c>
      <c r="AG20" s="77">
        <f t="shared" si="1"/>
        <v>0</v>
      </c>
      <c r="AH20" s="98">
        <f t="shared" si="1"/>
        <v>5260</v>
      </c>
      <c r="AI20" s="78">
        <f t="shared" si="1"/>
        <v>0</v>
      </c>
      <c r="AJ20" s="77">
        <f t="shared" si="1"/>
        <v>0</v>
      </c>
      <c r="AK20" s="98">
        <f t="shared" si="1"/>
        <v>35829.3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20313.65</v>
      </c>
      <c r="BJ20" s="78">
        <f t="shared" si="1"/>
        <v>0</v>
      </c>
      <c r="BK20" s="77">
        <f t="shared" si="1"/>
        <v>0</v>
      </c>
      <c r="BL20" s="98">
        <f t="shared" si="1"/>
        <v>6649.48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549648.64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84277.79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1800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2500</v>
      </c>
      <c r="AC24" s="89">
        <v>0</v>
      </c>
      <c r="AD24" s="101"/>
      <c r="AE24" s="97">
        <v>3500</v>
      </c>
      <c r="AF24" s="89">
        <v>0</v>
      </c>
      <c r="AG24" s="101"/>
      <c r="AH24" s="97">
        <v>0</v>
      </c>
      <c r="AI24" s="89">
        <v>0</v>
      </c>
      <c r="AJ24" s="101"/>
      <c r="AK24" s="97">
        <v>2550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94627.79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84527.79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1800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2500</v>
      </c>
      <c r="AC28" s="78">
        <f t="shared" si="3"/>
        <v>0</v>
      </c>
      <c r="AD28" s="77">
        <f t="shared" si="3"/>
        <v>0</v>
      </c>
      <c r="AE28" s="98">
        <f t="shared" si="3"/>
        <v>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2550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94877.79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25393.76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25393.76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25393.76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25393.76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127865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127865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/>
      <c r="BU50" s="76"/>
      <c r="BV50" s="85">
        <f t="shared" si="9"/>
        <v>7244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135109</v>
      </c>
      <c r="BS51" s="78">
        <f>BS49+BS50</f>
        <v>0</v>
      </c>
      <c r="BT51" s="77">
        <f>BT49+BT50</f>
        <v>0</v>
      </c>
      <c r="BU51" s="85"/>
      <c r="BV51" s="85">
        <f>BV49+BV50</f>
        <v>135109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323004.79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29345</v>
      </c>
      <c r="K53" s="86">
        <f t="shared" si="11"/>
        <v>0</v>
      </c>
      <c r="L53" s="86">
        <f t="shared" si="11"/>
        <v>0</v>
      </c>
      <c r="M53" s="86">
        <f t="shared" si="11"/>
        <v>69080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9600</v>
      </c>
      <c r="W53" s="86">
        <f t="shared" si="11"/>
        <v>0</v>
      </c>
      <c r="X53" s="86">
        <f t="shared" si="11"/>
        <v>0</v>
      </c>
      <c r="Y53" s="86">
        <f t="shared" si="11"/>
        <v>800</v>
      </c>
      <c r="Z53" s="86">
        <f t="shared" si="11"/>
        <v>0</v>
      </c>
      <c r="AA53" s="86">
        <f t="shared" si="11"/>
        <v>0</v>
      </c>
      <c r="AB53" s="86">
        <f t="shared" si="11"/>
        <v>70775</v>
      </c>
      <c r="AC53" s="86">
        <f t="shared" si="11"/>
        <v>0</v>
      </c>
      <c r="AD53" s="86">
        <f t="shared" si="11"/>
        <v>0</v>
      </c>
      <c r="AE53" s="86">
        <f t="shared" si="11"/>
        <v>67419.20999999999</v>
      </c>
      <c r="AF53" s="86">
        <f t="shared" si="11"/>
        <v>0</v>
      </c>
      <c r="AG53" s="86">
        <f t="shared" si="11"/>
        <v>0</v>
      </c>
      <c r="AH53" s="86">
        <f t="shared" si="11"/>
        <v>5260</v>
      </c>
      <c r="AI53" s="86">
        <f t="shared" si="11"/>
        <v>0</v>
      </c>
      <c r="AJ53" s="86">
        <f t="shared" si="11"/>
        <v>0</v>
      </c>
      <c r="AK53" s="86">
        <f t="shared" si="11"/>
        <v>38379.3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20313.65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135109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805029.1900000001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2022-05-05T14:11:40Z</dcterms:modified>
  <cp:category/>
  <cp:version/>
  <cp:contentType/>
  <cp:contentStatus/>
</cp:coreProperties>
</file>