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<sst xmlns="http://schemas.openxmlformats.org/spreadsheetml/2006/main" count="870" uniqueCount="151">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</sst>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440605.9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284518.5</v>
      </c>
      <c r="E10" s="45">
        <v>378617.2700000001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360</v>
      </c>
      <c r="E13" s="45">
        <v>360</v>
      </c>
    </row>
    <row r="14" spans="2:5" ht="15">
      <c r="B14" s="13">
        <v>10301</v>
      </c>
      <c r="C14" s="54" t="s">
        <v>11</v>
      </c>
      <c r="D14" s="39">
        <v>180300</v>
      </c>
      <c r="E14" s="45">
        <v>220846.21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465178.5</v>
      </c>
      <c r="E16" s="51">
        <f>E10+E11+E12+E13+E14+E15</f>
        <v>599823.4800000001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29430</v>
      </c>
      <c r="E18" s="45">
        <v>31671.34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29430</v>
      </c>
      <c r="E23" s="51">
        <f>E18+E19+E20+E21+E22</f>
        <v>31671.34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65345</v>
      </c>
      <c r="E25" s="45">
        <v>78876.44</v>
      </c>
    </row>
    <row r="26" spans="2:5" ht="15">
      <c r="B26" s="13">
        <v>30200</v>
      </c>
      <c r="C26" s="54" t="s">
        <v>28</v>
      </c>
      <c r="D26" s="39">
        <v>400</v>
      </c>
      <c r="E26" s="45">
        <v>400</v>
      </c>
    </row>
    <row r="27" spans="2:5" ht="15">
      <c r="B27" s="13">
        <v>30300</v>
      </c>
      <c r="C27" s="54" t="s">
        <v>29</v>
      </c>
      <c r="D27" s="39">
        <v>202</v>
      </c>
      <c r="E27" s="45">
        <v>202</v>
      </c>
    </row>
    <row r="28" spans="2:5" ht="15">
      <c r="B28" s="13">
        <v>30400</v>
      </c>
      <c r="C28" s="54" t="s">
        <v>30</v>
      </c>
      <c r="D28" s="49">
        <v>6034.5</v>
      </c>
      <c r="E28" s="45">
        <v>6034.5</v>
      </c>
    </row>
    <row r="29" spans="2:5" ht="15">
      <c r="B29" s="13">
        <v>30500</v>
      </c>
      <c r="C29" s="54" t="s">
        <v>31</v>
      </c>
      <c r="D29" s="60">
        <v>7600.71</v>
      </c>
      <c r="E29" s="50">
        <v>14691.42</v>
      </c>
    </row>
    <row r="30" spans="2:5" ht="15.75" thickBot="1">
      <c r="B30" s="16">
        <v>30000</v>
      </c>
      <c r="C30" s="15" t="s">
        <v>32</v>
      </c>
      <c r="D30" s="48">
        <f>D25+D26+D27+D28+D29</f>
        <v>79582.21</v>
      </c>
      <c r="E30" s="51">
        <f>E25+E26+E27+E28+E29</f>
        <v>100204.36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113279.8</v>
      </c>
    </row>
    <row r="34" spans="2:5" ht="15">
      <c r="B34" s="13">
        <v>40300</v>
      </c>
      <c r="C34" s="54" t="s">
        <v>37</v>
      </c>
      <c r="D34" s="61">
        <v>0</v>
      </c>
      <c r="E34" s="45">
        <v>40000</v>
      </c>
    </row>
    <row r="35" spans="2:5" ht="15">
      <c r="B35" s="13">
        <v>40400</v>
      </c>
      <c r="C35" s="54" t="s">
        <v>38</v>
      </c>
      <c r="D35" s="39">
        <v>1000</v>
      </c>
      <c r="E35" s="45">
        <v>1000</v>
      </c>
    </row>
    <row r="36" spans="2:5" ht="15">
      <c r="B36" s="13">
        <v>40500</v>
      </c>
      <c r="C36" s="54" t="s">
        <v>39</v>
      </c>
      <c r="D36" s="49">
        <v>13200</v>
      </c>
      <c r="E36" s="50">
        <v>13280</v>
      </c>
    </row>
    <row r="37" spans="2:5" ht="15.75" thickBot="1">
      <c r="B37" s="16">
        <v>40000</v>
      </c>
      <c r="C37" s="15" t="s">
        <v>40</v>
      </c>
      <c r="D37" s="48">
        <f>D32+D33+D34+D35+D36</f>
        <v>14200</v>
      </c>
      <c r="E37" s="51">
        <f>E32+E33+E34+E35+E36</f>
        <v>167559.8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114050</v>
      </c>
      <c r="E54" s="45">
        <v>126027.35</v>
      </c>
    </row>
    <row r="55" spans="2:5" ht="15">
      <c r="B55" s="13">
        <v>90200</v>
      </c>
      <c r="C55" s="54" t="s">
        <v>62</v>
      </c>
      <c r="D55" s="61">
        <v>11730.5</v>
      </c>
      <c r="E55" s="62">
        <v>14719.8</v>
      </c>
    </row>
    <row r="56" spans="2:5" ht="15.75" thickBot="1">
      <c r="B56" s="16">
        <v>90000</v>
      </c>
      <c r="C56" s="15" t="s">
        <v>63</v>
      </c>
      <c r="D56" s="48">
        <f>D54+D55</f>
        <v>125780.5</v>
      </c>
      <c r="E56" s="51">
        <f>E54+E55</f>
        <v>140747.15</v>
      </c>
    </row>
    <row r="57" spans="2:5" ht="16.5" thickBot="1" thickTop="1">
      <c r="B57" s="109" t="s">
        <v>64</v>
      </c>
      <c r="C57" s="110"/>
      <c r="D57" s="52">
        <f>D16+D23+D30+D37+D43+D49+D52+D56</f>
        <v>714171.21</v>
      </c>
      <c r="E57" s="55">
        <f>E16+E23+E30+E37+E43+E49+E52+E56</f>
        <v>1040006.13</v>
      </c>
    </row>
    <row r="58" spans="2:5" ht="16.5" thickBot="1" thickTop="1">
      <c r="B58" s="109" t="s">
        <v>65</v>
      </c>
      <c r="C58" s="110"/>
      <c r="D58" s="52">
        <f>D57+D5+D6+D7+D8</f>
        <v>714171.21</v>
      </c>
      <c r="E58" s="55">
        <f>E57+E5+E6+E7+E8</f>
        <v>1480612.03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282800.8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360</v>
      </c>
      <c r="E13" s="45"/>
    </row>
    <row r="14" spans="2:5" ht="15">
      <c r="B14" s="13">
        <v>10301</v>
      </c>
      <c r="C14" s="54" t="s">
        <v>11</v>
      </c>
      <c r="D14" s="39">
        <v>180300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463460.8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29430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29430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65505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202.5</v>
      </c>
      <c r="E27" s="45"/>
    </row>
    <row r="28" spans="2:5" ht="15">
      <c r="B28" s="13">
        <v>30400</v>
      </c>
      <c r="C28" s="54" t="s">
        <v>30</v>
      </c>
      <c r="D28" s="49">
        <v>6034.5</v>
      </c>
      <c r="E28" s="45"/>
    </row>
    <row r="29" spans="2:5" ht="15">
      <c r="B29" s="13">
        <v>30500</v>
      </c>
      <c r="C29" s="54" t="s">
        <v>31</v>
      </c>
      <c r="D29" s="60">
        <v>7605.71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79747.71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900</v>
      </c>
      <c r="E35" s="45"/>
    </row>
    <row r="36" spans="2:5" ht="15">
      <c r="B36" s="13">
        <v>40500</v>
      </c>
      <c r="C36" s="54" t="s">
        <v>39</v>
      </c>
      <c r="D36" s="49">
        <v>13100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114050</v>
      </c>
      <c r="E54" s="45"/>
    </row>
    <row r="55" spans="2:5" ht="15">
      <c r="B55" s="13">
        <v>90200</v>
      </c>
      <c r="C55" s="54" t="s">
        <v>62</v>
      </c>
      <c r="D55" s="61">
        <v>11663.2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125713.2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712351.71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712351.71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281664.2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360</v>
      </c>
      <c r="E13" s="45"/>
    </row>
    <row r="14" spans="2:5" ht="15">
      <c r="B14" s="13">
        <v>10301</v>
      </c>
      <c r="C14" s="54" t="s">
        <v>11</v>
      </c>
      <c r="D14" s="39">
        <v>180300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462324.2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29430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29430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65505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202.5</v>
      </c>
      <c r="E27" s="45"/>
    </row>
    <row r="28" spans="2:5" ht="15">
      <c r="B28" s="13">
        <v>30400</v>
      </c>
      <c r="C28" s="54" t="s">
        <v>30</v>
      </c>
      <c r="D28" s="49">
        <v>6034.5</v>
      </c>
      <c r="E28" s="45"/>
    </row>
    <row r="29" spans="2:5" ht="15">
      <c r="B29" s="13">
        <v>30500</v>
      </c>
      <c r="C29" s="54" t="s">
        <v>31</v>
      </c>
      <c r="D29" s="60">
        <v>7605.71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79747.71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850</v>
      </c>
      <c r="E35" s="45"/>
    </row>
    <row r="36" spans="2:5" ht="15">
      <c r="B36" s="13">
        <v>40500</v>
      </c>
      <c r="C36" s="54" t="s">
        <v>39</v>
      </c>
      <c r="D36" s="49">
        <v>13050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13900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114050</v>
      </c>
      <c r="E54" s="45"/>
    </row>
    <row r="55" spans="2:5" ht="15">
      <c r="B55" s="13">
        <v>90200</v>
      </c>
      <c r="C55" s="54" t="s">
        <v>62</v>
      </c>
      <c r="D55" s="61">
        <v>11629.8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125679.8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711081.7100000001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711081.7100000001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89988</v>
      </c>
      <c r="E10" s="89">
        <v>0</v>
      </c>
      <c r="F10" s="90">
        <v>102564.56</v>
      </c>
      <c r="G10" s="88"/>
      <c r="H10" s="89"/>
      <c r="I10" s="90"/>
      <c r="J10" s="97">
        <v>28200</v>
      </c>
      <c r="K10" s="89">
        <v>0</v>
      </c>
      <c r="L10" s="101">
        <v>31589.949999999997</v>
      </c>
      <c r="M10" s="91">
        <v>11350</v>
      </c>
      <c r="N10" s="89">
        <v>0</v>
      </c>
      <c r="O10" s="90">
        <v>11350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7920</v>
      </c>
      <c r="AF10" s="89">
        <v>0</v>
      </c>
      <c r="AG10" s="90">
        <v>7920</v>
      </c>
      <c r="AH10" s="91"/>
      <c r="AI10" s="89"/>
      <c r="AJ10" s="90"/>
      <c r="AK10" s="91">
        <v>12380</v>
      </c>
      <c r="AL10" s="89">
        <v>0</v>
      </c>
      <c r="AM10" s="90">
        <v>16515.329999999998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149838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169939.84</v>
      </c>
    </row>
    <row r="11" spans="2:76" ht="15">
      <c r="B11" s="13">
        <v>102</v>
      </c>
      <c r="C11" s="25" t="s">
        <v>92</v>
      </c>
      <c r="D11" s="88">
        <v>7585</v>
      </c>
      <c r="E11" s="89">
        <v>0</v>
      </c>
      <c r="F11" s="90">
        <v>7993.43</v>
      </c>
      <c r="G11" s="88"/>
      <c r="H11" s="89"/>
      <c r="I11" s="90"/>
      <c r="J11" s="97">
        <v>2200</v>
      </c>
      <c r="K11" s="89">
        <v>0</v>
      </c>
      <c r="L11" s="101">
        <v>2327.47</v>
      </c>
      <c r="M11" s="91">
        <v>770</v>
      </c>
      <c r="N11" s="89">
        <v>0</v>
      </c>
      <c r="O11" s="90">
        <v>770</v>
      </c>
      <c r="P11" s="91"/>
      <c r="Q11" s="89"/>
      <c r="R11" s="90"/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/>
      <c r="AC11" s="89"/>
      <c r="AD11" s="90"/>
      <c r="AE11" s="91">
        <v>500</v>
      </c>
      <c r="AF11" s="89">
        <v>0</v>
      </c>
      <c r="AG11" s="90">
        <v>500</v>
      </c>
      <c r="AH11" s="91"/>
      <c r="AI11" s="89"/>
      <c r="AJ11" s="90"/>
      <c r="AK11" s="91">
        <v>1040</v>
      </c>
      <c r="AL11" s="89">
        <v>0</v>
      </c>
      <c r="AM11" s="90">
        <v>1213.47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12095</v>
      </c>
      <c r="BW11" s="77">
        <f t="shared" si="1"/>
        <v>0</v>
      </c>
      <c r="BX11" s="79">
        <f t="shared" si="2"/>
        <v>12804.369999999999</v>
      </c>
    </row>
    <row r="12" spans="2:76" ht="15">
      <c r="B12" s="13">
        <v>103</v>
      </c>
      <c r="C12" s="25" t="s">
        <v>93</v>
      </c>
      <c r="D12" s="88">
        <v>103144</v>
      </c>
      <c r="E12" s="89">
        <v>0</v>
      </c>
      <c r="F12" s="90">
        <v>125480.53000000001</v>
      </c>
      <c r="G12" s="88"/>
      <c r="H12" s="89"/>
      <c r="I12" s="90"/>
      <c r="J12" s="97">
        <v>950</v>
      </c>
      <c r="K12" s="89">
        <v>0</v>
      </c>
      <c r="L12" s="101">
        <v>1143.21</v>
      </c>
      <c r="M12" s="91">
        <v>62310</v>
      </c>
      <c r="N12" s="89">
        <v>0</v>
      </c>
      <c r="O12" s="90">
        <v>74993.40000000001</v>
      </c>
      <c r="P12" s="91">
        <v>400</v>
      </c>
      <c r="Q12" s="89">
        <v>0</v>
      </c>
      <c r="R12" s="90">
        <v>400</v>
      </c>
      <c r="S12" s="91"/>
      <c r="T12" s="89"/>
      <c r="U12" s="90"/>
      <c r="V12" s="91">
        <v>1580</v>
      </c>
      <c r="W12" s="89">
        <v>0</v>
      </c>
      <c r="X12" s="90">
        <v>1580</v>
      </c>
      <c r="Y12" s="91">
        <v>0</v>
      </c>
      <c r="Z12" s="89">
        <v>0</v>
      </c>
      <c r="AA12" s="90">
        <v>0</v>
      </c>
      <c r="AB12" s="91">
        <v>66815</v>
      </c>
      <c r="AC12" s="89">
        <v>0</v>
      </c>
      <c r="AD12" s="90">
        <v>79782.01</v>
      </c>
      <c r="AE12" s="91">
        <v>63480.56</v>
      </c>
      <c r="AF12" s="89">
        <v>0</v>
      </c>
      <c r="AG12" s="90">
        <v>76302.46</v>
      </c>
      <c r="AH12" s="91">
        <v>4370</v>
      </c>
      <c r="AI12" s="89">
        <v>0</v>
      </c>
      <c r="AJ12" s="90">
        <v>5510.08</v>
      </c>
      <c r="AK12" s="91">
        <v>3480</v>
      </c>
      <c r="AL12" s="89">
        <v>0</v>
      </c>
      <c r="AM12" s="90">
        <v>4196.05</v>
      </c>
      <c r="AN12" s="91"/>
      <c r="AO12" s="89"/>
      <c r="AP12" s="90"/>
      <c r="AQ12" s="91">
        <v>650</v>
      </c>
      <c r="AR12" s="89">
        <v>0</v>
      </c>
      <c r="AS12" s="90">
        <v>652.2</v>
      </c>
      <c r="AT12" s="91"/>
      <c r="AU12" s="89"/>
      <c r="AV12" s="90"/>
      <c r="AW12" s="91">
        <v>150</v>
      </c>
      <c r="AX12" s="89">
        <v>0</v>
      </c>
      <c r="AY12" s="90">
        <v>150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307329.56</v>
      </c>
      <c r="BW12" s="77">
        <f t="shared" si="1"/>
        <v>0</v>
      </c>
      <c r="BX12" s="79">
        <f t="shared" si="2"/>
        <v>370189.94000000006</v>
      </c>
    </row>
    <row r="13" spans="2:76" ht="15">
      <c r="B13" s="13">
        <v>104</v>
      </c>
      <c r="C13" s="25" t="s">
        <v>19</v>
      </c>
      <c r="D13" s="88">
        <v>2575</v>
      </c>
      <c r="E13" s="89">
        <v>0</v>
      </c>
      <c r="F13" s="90">
        <v>18272.75</v>
      </c>
      <c r="G13" s="88"/>
      <c r="H13" s="89"/>
      <c r="I13" s="90"/>
      <c r="J13" s="97">
        <v>0</v>
      </c>
      <c r="K13" s="89">
        <v>0</v>
      </c>
      <c r="L13" s="101">
        <v>4100</v>
      </c>
      <c r="M13" s="91"/>
      <c r="N13" s="89"/>
      <c r="O13" s="90"/>
      <c r="P13" s="91"/>
      <c r="Q13" s="89"/>
      <c r="R13" s="90"/>
      <c r="S13" s="91"/>
      <c r="T13" s="89"/>
      <c r="U13" s="90"/>
      <c r="V13" s="91">
        <v>5200</v>
      </c>
      <c r="W13" s="89">
        <v>0</v>
      </c>
      <c r="X13" s="90">
        <v>5250</v>
      </c>
      <c r="Y13" s="91">
        <v>800</v>
      </c>
      <c r="Z13" s="89">
        <v>0</v>
      </c>
      <c r="AA13" s="90">
        <v>800</v>
      </c>
      <c r="AB13" s="91">
        <v>100</v>
      </c>
      <c r="AC13" s="89">
        <v>0</v>
      </c>
      <c r="AD13" s="90">
        <v>200</v>
      </c>
      <c r="AE13" s="91"/>
      <c r="AF13" s="89"/>
      <c r="AG13" s="90"/>
      <c r="AH13" s="91">
        <v>200</v>
      </c>
      <c r="AI13" s="89">
        <v>0</v>
      </c>
      <c r="AJ13" s="90">
        <v>600</v>
      </c>
      <c r="AK13" s="91">
        <v>18000</v>
      </c>
      <c r="AL13" s="89">
        <v>0</v>
      </c>
      <c r="AM13" s="90">
        <v>19770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2000</v>
      </c>
      <c r="AX13" s="89">
        <v>0</v>
      </c>
      <c r="AY13" s="101">
        <v>3050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28875</v>
      </c>
      <c r="BW13" s="77">
        <f t="shared" si="1"/>
        <v>0</v>
      </c>
      <c r="BX13" s="79">
        <f t="shared" si="2"/>
        <v>52042.75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10945.210000000001</v>
      </c>
      <c r="BM16" s="89">
        <v>0</v>
      </c>
      <c r="BN16" s="90">
        <v>10945.210000000001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10945.210000000001</v>
      </c>
      <c r="BW16" s="77">
        <f t="shared" si="1"/>
        <v>0</v>
      </c>
      <c r="BX16" s="79">
        <f t="shared" si="2"/>
        <v>10945.210000000001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6750</v>
      </c>
      <c r="E18" s="89">
        <v>0</v>
      </c>
      <c r="F18" s="90">
        <v>6750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6750</v>
      </c>
      <c r="BW18" s="77">
        <f t="shared" si="1"/>
        <v>0</v>
      </c>
      <c r="BX18" s="79">
        <f t="shared" si="2"/>
        <v>6750</v>
      </c>
    </row>
    <row r="19" spans="2:76" ht="15">
      <c r="B19" s="13">
        <v>110</v>
      </c>
      <c r="C19" s="25" t="s">
        <v>98</v>
      </c>
      <c r="D19" s="88">
        <v>13515</v>
      </c>
      <c r="E19" s="89">
        <v>0</v>
      </c>
      <c r="F19" s="90">
        <v>14806.019999999999</v>
      </c>
      <c r="G19" s="88"/>
      <c r="H19" s="89"/>
      <c r="I19" s="90"/>
      <c r="J19" s="97"/>
      <c r="K19" s="89"/>
      <c r="L19" s="101"/>
      <c r="M19" s="97">
        <v>1800</v>
      </c>
      <c r="N19" s="89">
        <v>0</v>
      </c>
      <c r="O19" s="101">
        <v>1800</v>
      </c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>
        <v>1500</v>
      </c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>
        <v>1100</v>
      </c>
      <c r="AH19" s="97">
        <v>0</v>
      </c>
      <c r="AI19" s="89">
        <v>0</v>
      </c>
      <c r="AJ19" s="101">
        <v>0</v>
      </c>
      <c r="AK19" s="97">
        <v>1350</v>
      </c>
      <c r="AL19" s="89">
        <v>0</v>
      </c>
      <c r="AM19" s="101">
        <v>1350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17994.909999999996</v>
      </c>
      <c r="BJ19" s="89">
        <v>0</v>
      </c>
      <c r="BK19" s="101">
        <v>2500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37259.909999999996</v>
      </c>
      <c r="BW19" s="77">
        <f t="shared" si="1"/>
        <v>0</v>
      </c>
      <c r="BX19" s="79">
        <f t="shared" si="2"/>
        <v>23056.019999999997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223557</v>
      </c>
      <c r="E20" s="78">
        <f t="shared" si="3"/>
        <v>0</v>
      </c>
      <c r="F20" s="79">
        <f t="shared" si="3"/>
        <v>275867.29000000004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31350</v>
      </c>
      <c r="K20" s="78">
        <f t="shared" si="3"/>
        <v>0</v>
      </c>
      <c r="L20" s="77">
        <f t="shared" si="3"/>
        <v>39160.63</v>
      </c>
      <c r="M20" s="98">
        <f t="shared" si="3"/>
        <v>76230</v>
      </c>
      <c r="N20" s="78">
        <f t="shared" si="3"/>
        <v>0</v>
      </c>
      <c r="O20" s="77">
        <f t="shared" si="3"/>
        <v>88913.40000000001</v>
      </c>
      <c r="P20" s="98">
        <f t="shared" si="3"/>
        <v>400</v>
      </c>
      <c r="Q20" s="78">
        <f t="shared" si="3"/>
        <v>0</v>
      </c>
      <c r="R20" s="77">
        <f t="shared" si="3"/>
        <v>400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8280</v>
      </c>
      <c r="W20" s="78">
        <f t="shared" si="3"/>
        <v>0</v>
      </c>
      <c r="X20" s="77">
        <f t="shared" si="3"/>
        <v>8330</v>
      </c>
      <c r="Y20" s="98">
        <f t="shared" si="3"/>
        <v>800</v>
      </c>
      <c r="Z20" s="78">
        <f t="shared" si="3"/>
        <v>0</v>
      </c>
      <c r="AA20" s="77">
        <f t="shared" si="3"/>
        <v>800</v>
      </c>
      <c r="AB20" s="98">
        <f t="shared" si="3"/>
        <v>66915</v>
      </c>
      <c r="AC20" s="78">
        <f t="shared" si="3"/>
        <v>0</v>
      </c>
      <c r="AD20" s="77">
        <f t="shared" si="3"/>
        <v>79982.01</v>
      </c>
      <c r="AE20" s="98">
        <f t="shared" si="3"/>
        <v>73000.56</v>
      </c>
      <c r="AF20" s="78">
        <f t="shared" si="3"/>
        <v>0</v>
      </c>
      <c r="AG20" s="77">
        <f t="shared" si="3"/>
        <v>85822.46</v>
      </c>
      <c r="AH20" s="98">
        <f t="shared" si="3"/>
        <v>4570</v>
      </c>
      <c r="AI20" s="78">
        <f t="shared" si="3"/>
        <v>0</v>
      </c>
      <c r="AJ20" s="77">
        <f t="shared" si="3"/>
        <v>6110.08</v>
      </c>
      <c r="AK20" s="98">
        <f t="shared" si="3"/>
        <v>36250</v>
      </c>
      <c r="AL20" s="78">
        <f t="shared" si="3"/>
        <v>0</v>
      </c>
      <c r="AM20" s="77">
        <f t="shared" si="3"/>
        <v>43044.85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650</v>
      </c>
      <c r="AR20" s="78">
        <f t="shared" si="3"/>
        <v>0</v>
      </c>
      <c r="AS20" s="77">
        <f t="shared" si="3"/>
        <v>652.2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2150</v>
      </c>
      <c r="AX20" s="78">
        <f t="shared" si="3"/>
        <v>0</v>
      </c>
      <c r="AY20" s="77">
        <f t="shared" si="3"/>
        <v>3200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17994.909999999996</v>
      </c>
      <c r="BJ20" s="78">
        <f t="shared" si="3"/>
        <v>0</v>
      </c>
      <c r="BK20" s="77">
        <f t="shared" si="3"/>
        <v>2500</v>
      </c>
      <c r="BL20" s="98">
        <f t="shared" si="3"/>
        <v>10945.210000000001</v>
      </c>
      <c r="BM20" s="78">
        <f t="shared" si="3"/>
        <v>0</v>
      </c>
      <c r="BN20" s="77">
        <f t="shared" si="3"/>
        <v>10945.210000000001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553092.68</v>
      </c>
      <c r="BW20" s="77">
        <f>BW10+BW11+BW12+BW13+BW14+BW15+BW16+BW17+BW18+BW19</f>
        <v>0</v>
      </c>
      <c r="BX20" s="95">
        <f>BX10+BX11+BX12+BX13+BX14+BX15+BX16+BX17+BX18+BX19</f>
        <v>645728.13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4250</v>
      </c>
      <c r="E24" s="89">
        <v>0</v>
      </c>
      <c r="F24" s="90">
        <v>4982</v>
      </c>
      <c r="G24" s="88"/>
      <c r="H24" s="89"/>
      <c r="I24" s="90"/>
      <c r="J24" s="97"/>
      <c r="K24" s="89"/>
      <c r="L24" s="101"/>
      <c r="M24" s="97">
        <v>1750</v>
      </c>
      <c r="N24" s="89">
        <v>0</v>
      </c>
      <c r="O24" s="101">
        <v>2909</v>
      </c>
      <c r="P24" s="97">
        <v>0</v>
      </c>
      <c r="Q24" s="89">
        <v>0</v>
      </c>
      <c r="R24" s="101">
        <v>24219.44</v>
      </c>
      <c r="S24" s="97">
        <v>0</v>
      </c>
      <c r="T24" s="89">
        <v>0</v>
      </c>
      <c r="U24" s="101">
        <v>125000</v>
      </c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>
        <v>1795.23</v>
      </c>
      <c r="AE24" s="97">
        <v>4250</v>
      </c>
      <c r="AF24" s="89">
        <v>0</v>
      </c>
      <c r="AG24" s="101">
        <v>161078.87</v>
      </c>
      <c r="AH24" s="97">
        <v>0</v>
      </c>
      <c r="AI24" s="89">
        <v>0</v>
      </c>
      <c r="AJ24" s="101">
        <v>0</v>
      </c>
      <c r="AK24" s="97">
        <v>3700</v>
      </c>
      <c r="AL24" s="89">
        <v>0</v>
      </c>
      <c r="AM24" s="101">
        <v>20794.4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13950</v>
      </c>
      <c r="BW24" s="77">
        <f t="shared" si="4"/>
        <v>0</v>
      </c>
      <c r="BX24" s="79">
        <f t="shared" si="4"/>
        <v>340778.94000000006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250</v>
      </c>
      <c r="E27" s="89">
        <v>0</v>
      </c>
      <c r="F27" s="90">
        <v>2246.71</v>
      </c>
      <c r="G27" s="88"/>
      <c r="H27" s="89"/>
      <c r="I27" s="90"/>
      <c r="J27" s="97">
        <v>0</v>
      </c>
      <c r="K27" s="89">
        <v>0</v>
      </c>
      <c r="L27" s="101">
        <v>8169.12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8272.58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250</v>
      </c>
      <c r="BW27" s="77">
        <f t="shared" si="4"/>
        <v>0</v>
      </c>
      <c r="BX27" s="79">
        <f t="shared" si="4"/>
        <v>18688.41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4500</v>
      </c>
      <c r="E28" s="78">
        <f t="shared" si="5"/>
        <v>0</v>
      </c>
      <c r="F28" s="79">
        <f t="shared" si="5"/>
        <v>7228.71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8169.12</v>
      </c>
      <c r="M28" s="98">
        <f t="shared" si="5"/>
        <v>1750</v>
      </c>
      <c r="N28" s="78">
        <f t="shared" si="5"/>
        <v>0</v>
      </c>
      <c r="O28" s="77">
        <f t="shared" si="5"/>
        <v>2909</v>
      </c>
      <c r="P28" s="98">
        <f t="shared" si="5"/>
        <v>0</v>
      </c>
      <c r="Q28" s="78">
        <f t="shared" si="5"/>
        <v>0</v>
      </c>
      <c r="R28" s="77">
        <f t="shared" si="5"/>
        <v>24219.44</v>
      </c>
      <c r="S28" s="98">
        <f t="shared" si="5"/>
        <v>0</v>
      </c>
      <c r="T28" s="78">
        <f t="shared" si="5"/>
        <v>0</v>
      </c>
      <c r="U28" s="77">
        <f t="shared" si="5"/>
        <v>125000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10067.81</v>
      </c>
      <c r="AE28" s="98">
        <f t="shared" si="5"/>
        <v>4250</v>
      </c>
      <c r="AF28" s="78">
        <f t="shared" si="5"/>
        <v>0</v>
      </c>
      <c r="AG28" s="77">
        <f t="shared" si="5"/>
        <v>161078.87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3700</v>
      </c>
      <c r="AL28" s="78">
        <f t="shared" si="6"/>
        <v>0</v>
      </c>
      <c r="AM28" s="77">
        <f t="shared" si="6"/>
        <v>20794.4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14200</v>
      </c>
      <c r="BW28" s="77">
        <f>BW23+BW24+BW25+BW26+BW27</f>
        <v>0</v>
      </c>
      <c r="BX28" s="95">
        <f>BX23+BX24+BX25+BX26+BX27</f>
        <v>359467.35000000003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>
        <v>0</v>
      </c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21098.03</v>
      </c>
      <c r="BM40" s="89">
        <v>0</v>
      </c>
      <c r="BN40" s="101">
        <v>21098.03</v>
      </c>
      <c r="BO40" s="97"/>
      <c r="BP40" s="89"/>
      <c r="BQ40" s="101"/>
      <c r="BR40" s="97"/>
      <c r="BS40" s="89"/>
      <c r="BT40" s="101"/>
      <c r="BU40" s="76"/>
      <c r="BV40" s="85">
        <f t="shared" si="10"/>
        <v>21098.03</v>
      </c>
      <c r="BW40" s="77">
        <f t="shared" si="10"/>
        <v>0</v>
      </c>
      <c r="BX40" s="79">
        <f t="shared" si="10"/>
        <v>21098.03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21098.03</v>
      </c>
      <c r="BM42" s="78">
        <f t="shared" si="12"/>
        <v>0</v>
      </c>
      <c r="BN42" s="77">
        <f t="shared" si="12"/>
        <v>21098.03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21098.03</v>
      </c>
      <c r="BW42" s="77">
        <f>BW38+BW39+BW40+BW41</f>
        <v>0</v>
      </c>
      <c r="BX42" s="95">
        <f>BX38+BX39+BX40+BX41</f>
        <v>21098.03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114050</v>
      </c>
      <c r="BS49" s="89">
        <v>0</v>
      </c>
      <c r="BT49" s="101">
        <v>126719.91</v>
      </c>
      <c r="BU49" s="76"/>
      <c r="BV49" s="85">
        <f aca="true" t="shared" si="15" ref="BV49:BX50">D49+G49+J49+M49+P49+S49+V49+Y49+AB49+AE49+AH49+AK49+AN49+AQ49+AT49+AW49+AZ49+BC49+BF49+BI49+BL49+BO49+BR49</f>
        <v>114050</v>
      </c>
      <c r="BW49" s="77">
        <f t="shared" si="15"/>
        <v>0</v>
      </c>
      <c r="BX49" s="79">
        <f t="shared" si="15"/>
        <v>126719.91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11730.5</v>
      </c>
      <c r="BS50" s="89">
        <v>0</v>
      </c>
      <c r="BT50" s="101">
        <v>20461.07</v>
      </c>
      <c r="BU50" s="76"/>
      <c r="BV50" s="85">
        <f t="shared" si="15"/>
        <v>11730.5</v>
      </c>
      <c r="BW50" s="77">
        <f t="shared" si="15"/>
        <v>0</v>
      </c>
      <c r="BX50" s="79">
        <f t="shared" si="15"/>
        <v>20461.07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125780.5</v>
      </c>
      <c r="BS51" s="78">
        <f>BS49+BS50</f>
        <v>0</v>
      </c>
      <c r="BT51" s="77">
        <f>BT49+BT50</f>
        <v>147180.98</v>
      </c>
      <c r="BU51" s="85"/>
      <c r="BV51" s="85">
        <f>BV49+BV50</f>
        <v>125780.5</v>
      </c>
      <c r="BW51" s="77">
        <f>BW49+BW50</f>
        <v>0</v>
      </c>
      <c r="BX51" s="95">
        <f>BX49+BX50</f>
        <v>147180.98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228057</v>
      </c>
      <c r="E53" s="86">
        <f t="shared" si="18"/>
        <v>0</v>
      </c>
      <c r="F53" s="86">
        <f t="shared" si="18"/>
        <v>283096.00000000006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31350</v>
      </c>
      <c r="K53" s="86">
        <f t="shared" si="18"/>
        <v>0</v>
      </c>
      <c r="L53" s="86">
        <f t="shared" si="18"/>
        <v>47329.75</v>
      </c>
      <c r="M53" s="86">
        <f t="shared" si="18"/>
        <v>77980</v>
      </c>
      <c r="N53" s="86">
        <f t="shared" si="18"/>
        <v>0</v>
      </c>
      <c r="O53" s="86">
        <f t="shared" si="18"/>
        <v>91822.40000000001</v>
      </c>
      <c r="P53" s="86">
        <f t="shared" si="18"/>
        <v>400</v>
      </c>
      <c r="Q53" s="86">
        <f t="shared" si="18"/>
        <v>0</v>
      </c>
      <c r="R53" s="86">
        <f t="shared" si="18"/>
        <v>24619.44</v>
      </c>
      <c r="S53" s="86">
        <f t="shared" si="18"/>
        <v>0</v>
      </c>
      <c r="T53" s="86">
        <f t="shared" si="18"/>
        <v>0</v>
      </c>
      <c r="U53" s="86">
        <f t="shared" si="18"/>
        <v>125000</v>
      </c>
      <c r="V53" s="86">
        <f t="shared" si="18"/>
        <v>8280</v>
      </c>
      <c r="W53" s="86">
        <f t="shared" si="18"/>
        <v>0</v>
      </c>
      <c r="X53" s="86">
        <f t="shared" si="18"/>
        <v>8330</v>
      </c>
      <c r="Y53" s="86">
        <f t="shared" si="18"/>
        <v>800</v>
      </c>
      <c r="Z53" s="86">
        <f t="shared" si="18"/>
        <v>0</v>
      </c>
      <c r="AA53" s="86">
        <f t="shared" si="18"/>
        <v>800</v>
      </c>
      <c r="AB53" s="86">
        <f t="shared" si="18"/>
        <v>66915</v>
      </c>
      <c r="AC53" s="86">
        <f t="shared" si="18"/>
        <v>0</v>
      </c>
      <c r="AD53" s="86">
        <f t="shared" si="18"/>
        <v>90049.81999999999</v>
      </c>
      <c r="AE53" s="86">
        <f t="shared" si="18"/>
        <v>77250.56</v>
      </c>
      <c r="AF53" s="86">
        <f t="shared" si="18"/>
        <v>0</v>
      </c>
      <c r="AG53" s="86">
        <f t="shared" si="18"/>
        <v>246901.33000000002</v>
      </c>
      <c r="AH53" s="86">
        <f t="shared" si="18"/>
        <v>4570</v>
      </c>
      <c r="AI53" s="86">
        <f t="shared" si="18"/>
        <v>0</v>
      </c>
      <c r="AJ53" s="86">
        <f aca="true" t="shared" si="19" ref="AJ53:BT53">AJ20+AJ28+AJ35+AJ42+AJ46+AJ51</f>
        <v>6110.08</v>
      </c>
      <c r="AK53" s="86">
        <f t="shared" si="19"/>
        <v>39950</v>
      </c>
      <c r="AL53" s="86">
        <f t="shared" si="19"/>
        <v>0</v>
      </c>
      <c r="AM53" s="86">
        <f t="shared" si="19"/>
        <v>63839.25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650</v>
      </c>
      <c r="AR53" s="86">
        <f t="shared" si="19"/>
        <v>0</v>
      </c>
      <c r="AS53" s="86">
        <f t="shared" si="19"/>
        <v>652.2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2150</v>
      </c>
      <c r="AX53" s="86">
        <f t="shared" si="19"/>
        <v>0</v>
      </c>
      <c r="AY53" s="86">
        <f t="shared" si="19"/>
        <v>3200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17994.909999999996</v>
      </c>
      <c r="BJ53" s="86">
        <f t="shared" si="19"/>
        <v>0</v>
      </c>
      <c r="BK53" s="86">
        <f t="shared" si="19"/>
        <v>2500</v>
      </c>
      <c r="BL53" s="86">
        <f t="shared" si="19"/>
        <v>32043.239999999998</v>
      </c>
      <c r="BM53" s="86">
        <f t="shared" si="19"/>
        <v>0</v>
      </c>
      <c r="BN53" s="86">
        <f t="shared" si="19"/>
        <v>32043.239999999998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125780.5</v>
      </c>
      <c r="BS53" s="86">
        <f t="shared" si="19"/>
        <v>0</v>
      </c>
      <c r="BT53" s="86">
        <f t="shared" si="19"/>
        <v>147180.98</v>
      </c>
      <c r="BU53" s="86">
        <f>BU8</f>
        <v>0</v>
      </c>
      <c r="BV53" s="102">
        <f>BV8+BV20+BV28+BV35+BV42+BV46+BV51</f>
        <v>714171.2100000001</v>
      </c>
      <c r="BW53" s="87">
        <f>BW20+BW28+BW35+BW42+BW46+BW51</f>
        <v>0</v>
      </c>
      <c r="BX53" s="87">
        <f>BX20+BX28+BX35+BX42+BX46+BX51</f>
        <v>1173474.49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80516</v>
      </c>
      <c r="E10" s="89">
        <v>0</v>
      </c>
      <c r="F10" s="90"/>
      <c r="G10" s="88"/>
      <c r="H10" s="89"/>
      <c r="I10" s="90"/>
      <c r="J10" s="97">
        <v>28200</v>
      </c>
      <c r="K10" s="89">
        <v>0</v>
      </c>
      <c r="L10" s="101"/>
      <c r="M10" s="91">
        <v>11350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7920</v>
      </c>
      <c r="AF10" s="89">
        <v>0</v>
      </c>
      <c r="AG10" s="90"/>
      <c r="AH10" s="91"/>
      <c r="AI10" s="89"/>
      <c r="AJ10" s="90"/>
      <c r="AK10" s="91">
        <v>12380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140366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7585</v>
      </c>
      <c r="E11" s="89">
        <v>0</v>
      </c>
      <c r="F11" s="90"/>
      <c r="G11" s="88"/>
      <c r="H11" s="89"/>
      <c r="I11" s="90"/>
      <c r="J11" s="97">
        <v>2200</v>
      </c>
      <c r="K11" s="89">
        <v>0</v>
      </c>
      <c r="L11" s="101"/>
      <c r="M11" s="91">
        <v>770</v>
      </c>
      <c r="N11" s="89">
        <v>0</v>
      </c>
      <c r="O11" s="90"/>
      <c r="P11" s="91"/>
      <c r="Q11" s="89"/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/>
      <c r="AC11" s="89"/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1040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12095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103878</v>
      </c>
      <c r="E12" s="89">
        <v>0</v>
      </c>
      <c r="F12" s="90"/>
      <c r="G12" s="88"/>
      <c r="H12" s="89"/>
      <c r="I12" s="90"/>
      <c r="J12" s="97">
        <v>950</v>
      </c>
      <c r="K12" s="89">
        <v>0</v>
      </c>
      <c r="L12" s="101"/>
      <c r="M12" s="91">
        <v>62644.5</v>
      </c>
      <c r="N12" s="89">
        <v>0</v>
      </c>
      <c r="O12" s="90"/>
      <c r="P12" s="91">
        <v>400</v>
      </c>
      <c r="Q12" s="89">
        <v>0</v>
      </c>
      <c r="R12" s="90"/>
      <c r="S12" s="91"/>
      <c r="T12" s="89"/>
      <c r="U12" s="90"/>
      <c r="V12" s="91">
        <v>1600</v>
      </c>
      <c r="W12" s="89">
        <v>0</v>
      </c>
      <c r="X12" s="90"/>
      <c r="Y12" s="91">
        <v>0</v>
      </c>
      <c r="Z12" s="89">
        <v>0</v>
      </c>
      <c r="AA12" s="90"/>
      <c r="AB12" s="91">
        <v>66875</v>
      </c>
      <c r="AC12" s="89">
        <v>0</v>
      </c>
      <c r="AD12" s="90"/>
      <c r="AE12" s="91">
        <v>65327.01</v>
      </c>
      <c r="AF12" s="89">
        <v>0</v>
      </c>
      <c r="AG12" s="90"/>
      <c r="AH12" s="91">
        <v>4464</v>
      </c>
      <c r="AI12" s="89">
        <v>0</v>
      </c>
      <c r="AJ12" s="90"/>
      <c r="AK12" s="91">
        <v>3495</v>
      </c>
      <c r="AL12" s="89">
        <v>0</v>
      </c>
      <c r="AM12" s="90"/>
      <c r="AN12" s="91"/>
      <c r="AO12" s="89"/>
      <c r="AP12" s="90"/>
      <c r="AQ12" s="91">
        <v>652</v>
      </c>
      <c r="AR12" s="89">
        <v>0</v>
      </c>
      <c r="AS12" s="90"/>
      <c r="AT12" s="91"/>
      <c r="AU12" s="89"/>
      <c r="AV12" s="90"/>
      <c r="AW12" s="91">
        <v>150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310435.51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7075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>
        <v>5250</v>
      </c>
      <c r="W13" s="89">
        <v>0</v>
      </c>
      <c r="X13" s="90"/>
      <c r="Y13" s="91">
        <v>808</v>
      </c>
      <c r="Z13" s="89">
        <v>0</v>
      </c>
      <c r="AA13" s="90"/>
      <c r="AB13" s="91">
        <v>100</v>
      </c>
      <c r="AC13" s="89">
        <v>0</v>
      </c>
      <c r="AD13" s="90"/>
      <c r="AE13" s="91"/>
      <c r="AF13" s="89"/>
      <c r="AG13" s="90"/>
      <c r="AH13" s="91">
        <v>200</v>
      </c>
      <c r="AI13" s="89">
        <v>0</v>
      </c>
      <c r="AJ13" s="90"/>
      <c r="AK13" s="91">
        <v>18203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2000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33636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9947.36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9947.36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6700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6700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13037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1800</v>
      </c>
      <c r="N19" s="89">
        <v>0</v>
      </c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/>
      <c r="AH19" s="97">
        <v>0</v>
      </c>
      <c r="AI19" s="89">
        <v>0</v>
      </c>
      <c r="AJ19" s="101"/>
      <c r="AK19" s="97">
        <v>1550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18375.76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37362.759999999995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218791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31350</v>
      </c>
      <c r="K20" s="78">
        <f t="shared" si="1"/>
        <v>0</v>
      </c>
      <c r="L20" s="77">
        <f t="shared" si="1"/>
        <v>0</v>
      </c>
      <c r="M20" s="98">
        <f t="shared" si="1"/>
        <v>76564.5</v>
      </c>
      <c r="N20" s="78">
        <f t="shared" si="1"/>
        <v>0</v>
      </c>
      <c r="O20" s="77">
        <f t="shared" si="1"/>
        <v>0</v>
      </c>
      <c r="P20" s="98">
        <f t="shared" si="1"/>
        <v>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8350</v>
      </c>
      <c r="W20" s="78">
        <f t="shared" si="1"/>
        <v>0</v>
      </c>
      <c r="X20" s="77">
        <f t="shared" si="1"/>
        <v>0</v>
      </c>
      <c r="Y20" s="98">
        <f t="shared" si="1"/>
        <v>808</v>
      </c>
      <c r="Z20" s="78">
        <f t="shared" si="1"/>
        <v>0</v>
      </c>
      <c r="AA20" s="77">
        <f t="shared" si="1"/>
        <v>0</v>
      </c>
      <c r="AB20" s="98">
        <f t="shared" si="1"/>
        <v>66975</v>
      </c>
      <c r="AC20" s="78">
        <f t="shared" si="1"/>
        <v>0</v>
      </c>
      <c r="AD20" s="77">
        <f t="shared" si="1"/>
        <v>0</v>
      </c>
      <c r="AE20" s="98">
        <f t="shared" si="1"/>
        <v>74847.01000000001</v>
      </c>
      <c r="AF20" s="78">
        <f t="shared" si="1"/>
        <v>0</v>
      </c>
      <c r="AG20" s="77">
        <f t="shared" si="1"/>
        <v>0</v>
      </c>
      <c r="AH20" s="98">
        <f t="shared" si="1"/>
        <v>4664</v>
      </c>
      <c r="AI20" s="78">
        <f t="shared" si="1"/>
        <v>0</v>
      </c>
      <c r="AJ20" s="77">
        <f t="shared" si="1"/>
        <v>0</v>
      </c>
      <c r="AK20" s="98">
        <f t="shared" si="1"/>
        <v>36668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652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18375.76</v>
      </c>
      <c r="BJ20" s="78">
        <f t="shared" si="1"/>
        <v>0</v>
      </c>
      <c r="BK20" s="77">
        <f t="shared" si="1"/>
        <v>0</v>
      </c>
      <c r="BL20" s="98">
        <f t="shared" si="1"/>
        <v>9947.36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550542.63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3950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1500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4700</v>
      </c>
      <c r="AF24" s="89">
        <v>0</v>
      </c>
      <c r="AG24" s="101"/>
      <c r="AH24" s="97">
        <v>0</v>
      </c>
      <c r="AI24" s="89">
        <v>0</v>
      </c>
      <c r="AJ24" s="101"/>
      <c r="AK24" s="97">
        <v>3600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13750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250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4200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1500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4700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3600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22095.88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22095.88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22095.88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22095.88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114050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114050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11663.2</v>
      </c>
      <c r="BS50" s="89">
        <v>0</v>
      </c>
      <c r="BT50" s="101"/>
      <c r="BU50" s="76"/>
      <c r="BV50" s="85">
        <f t="shared" si="9"/>
        <v>11663.2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125713.2</v>
      </c>
      <c r="BS51" s="78">
        <f>BS49+BS50</f>
        <v>0</v>
      </c>
      <c r="BT51" s="77">
        <f>BT49+BT50</f>
        <v>0</v>
      </c>
      <c r="BU51" s="85"/>
      <c r="BV51" s="85">
        <f>BV49+BV50</f>
        <v>125713.2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222991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31350</v>
      </c>
      <c r="K53" s="86">
        <f t="shared" si="11"/>
        <v>0</v>
      </c>
      <c r="L53" s="86">
        <f t="shared" si="11"/>
        <v>0</v>
      </c>
      <c r="M53" s="86">
        <f t="shared" si="11"/>
        <v>78064.5</v>
      </c>
      <c r="N53" s="86">
        <f t="shared" si="11"/>
        <v>0</v>
      </c>
      <c r="O53" s="86">
        <f t="shared" si="11"/>
        <v>0</v>
      </c>
      <c r="P53" s="86">
        <f t="shared" si="11"/>
        <v>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8350</v>
      </c>
      <c r="W53" s="86">
        <f t="shared" si="11"/>
        <v>0</v>
      </c>
      <c r="X53" s="86">
        <f t="shared" si="11"/>
        <v>0</v>
      </c>
      <c r="Y53" s="86">
        <f t="shared" si="11"/>
        <v>808</v>
      </c>
      <c r="Z53" s="86">
        <f t="shared" si="11"/>
        <v>0</v>
      </c>
      <c r="AA53" s="86">
        <f t="shared" si="11"/>
        <v>0</v>
      </c>
      <c r="AB53" s="86">
        <f t="shared" si="11"/>
        <v>66975</v>
      </c>
      <c r="AC53" s="86">
        <f t="shared" si="11"/>
        <v>0</v>
      </c>
      <c r="AD53" s="86">
        <f t="shared" si="11"/>
        <v>0</v>
      </c>
      <c r="AE53" s="86">
        <f t="shared" si="11"/>
        <v>79547.01000000001</v>
      </c>
      <c r="AF53" s="86">
        <f t="shared" si="11"/>
        <v>0</v>
      </c>
      <c r="AG53" s="86">
        <f t="shared" si="11"/>
        <v>0</v>
      </c>
      <c r="AH53" s="86">
        <f t="shared" si="11"/>
        <v>4664</v>
      </c>
      <c r="AI53" s="86">
        <f t="shared" si="11"/>
        <v>0</v>
      </c>
      <c r="AJ53" s="86">
        <f t="shared" si="11"/>
        <v>0</v>
      </c>
      <c r="AK53" s="86">
        <f t="shared" si="11"/>
        <v>40268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652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18375.76</v>
      </c>
      <c r="BJ53" s="86">
        <f t="shared" si="11"/>
        <v>0</v>
      </c>
      <c r="BK53" s="86">
        <f t="shared" si="11"/>
        <v>0</v>
      </c>
      <c r="BL53" s="86">
        <f t="shared" si="11"/>
        <v>32043.24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125713.2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712351.71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80516</v>
      </c>
      <c r="E10" s="89">
        <v>0</v>
      </c>
      <c r="F10" s="90"/>
      <c r="G10" s="88"/>
      <c r="H10" s="89"/>
      <c r="I10" s="90"/>
      <c r="J10" s="97">
        <v>28200</v>
      </c>
      <c r="K10" s="89">
        <v>0</v>
      </c>
      <c r="L10" s="101"/>
      <c r="M10" s="91">
        <v>11350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7920</v>
      </c>
      <c r="AF10" s="89">
        <v>0</v>
      </c>
      <c r="AG10" s="90"/>
      <c r="AH10" s="91"/>
      <c r="AI10" s="89"/>
      <c r="AJ10" s="90"/>
      <c r="AK10" s="91">
        <v>12380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140366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7585</v>
      </c>
      <c r="E11" s="89">
        <v>0</v>
      </c>
      <c r="F11" s="90"/>
      <c r="G11" s="88"/>
      <c r="H11" s="89"/>
      <c r="I11" s="90"/>
      <c r="J11" s="97">
        <v>2200</v>
      </c>
      <c r="K11" s="89">
        <v>0</v>
      </c>
      <c r="L11" s="101"/>
      <c r="M11" s="91">
        <v>770</v>
      </c>
      <c r="N11" s="89">
        <v>0</v>
      </c>
      <c r="O11" s="90"/>
      <c r="P11" s="91"/>
      <c r="Q11" s="89"/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/>
      <c r="AC11" s="89"/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1040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12095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103278</v>
      </c>
      <c r="E12" s="89">
        <v>0</v>
      </c>
      <c r="F12" s="90"/>
      <c r="G12" s="88"/>
      <c r="H12" s="89"/>
      <c r="I12" s="90"/>
      <c r="J12" s="97">
        <v>950</v>
      </c>
      <c r="K12" s="89">
        <v>0</v>
      </c>
      <c r="L12" s="101"/>
      <c r="M12" s="91">
        <v>62644.5</v>
      </c>
      <c r="N12" s="89">
        <v>0</v>
      </c>
      <c r="O12" s="90"/>
      <c r="P12" s="91">
        <v>400</v>
      </c>
      <c r="Q12" s="89">
        <v>0</v>
      </c>
      <c r="R12" s="90"/>
      <c r="S12" s="91"/>
      <c r="T12" s="89"/>
      <c r="U12" s="90"/>
      <c r="V12" s="91">
        <v>1600</v>
      </c>
      <c r="W12" s="89">
        <v>0</v>
      </c>
      <c r="X12" s="90"/>
      <c r="Y12" s="91">
        <v>0</v>
      </c>
      <c r="Z12" s="89">
        <v>0</v>
      </c>
      <c r="AA12" s="90"/>
      <c r="AB12" s="91">
        <v>66925</v>
      </c>
      <c r="AC12" s="89">
        <v>0</v>
      </c>
      <c r="AD12" s="90"/>
      <c r="AE12" s="91">
        <v>64114.4</v>
      </c>
      <c r="AF12" s="89">
        <v>0</v>
      </c>
      <c r="AG12" s="90"/>
      <c r="AH12" s="91">
        <v>4464</v>
      </c>
      <c r="AI12" s="89">
        <v>0</v>
      </c>
      <c r="AJ12" s="90"/>
      <c r="AK12" s="91">
        <v>3495</v>
      </c>
      <c r="AL12" s="89">
        <v>0</v>
      </c>
      <c r="AM12" s="90"/>
      <c r="AN12" s="91"/>
      <c r="AO12" s="89"/>
      <c r="AP12" s="90"/>
      <c r="AQ12" s="91">
        <v>1422</v>
      </c>
      <c r="AR12" s="89">
        <v>0</v>
      </c>
      <c r="AS12" s="90"/>
      <c r="AT12" s="91"/>
      <c r="AU12" s="89"/>
      <c r="AV12" s="90"/>
      <c r="AW12" s="91">
        <v>150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309442.9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7075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>
        <v>5250</v>
      </c>
      <c r="W13" s="89">
        <v>0</v>
      </c>
      <c r="X13" s="90"/>
      <c r="Y13" s="91">
        <v>808</v>
      </c>
      <c r="Z13" s="89">
        <v>0</v>
      </c>
      <c r="AA13" s="90"/>
      <c r="AB13" s="91">
        <v>100</v>
      </c>
      <c r="AC13" s="89">
        <v>0</v>
      </c>
      <c r="AD13" s="90"/>
      <c r="AE13" s="91"/>
      <c r="AF13" s="89"/>
      <c r="AG13" s="90"/>
      <c r="AH13" s="91">
        <v>200</v>
      </c>
      <c r="AI13" s="89">
        <v>0</v>
      </c>
      <c r="AJ13" s="90"/>
      <c r="AK13" s="91">
        <v>18203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2000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33636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8900.48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8900.48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6700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6700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13037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1800</v>
      </c>
      <c r="N19" s="89">
        <v>0</v>
      </c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/>
      <c r="AH19" s="97">
        <v>0</v>
      </c>
      <c r="AI19" s="89">
        <v>0</v>
      </c>
      <c r="AJ19" s="101"/>
      <c r="AK19" s="97">
        <v>1450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18331.769999999997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37218.77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218191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31350</v>
      </c>
      <c r="K20" s="78">
        <f t="shared" si="1"/>
        <v>0</v>
      </c>
      <c r="L20" s="77">
        <f t="shared" si="1"/>
        <v>0</v>
      </c>
      <c r="M20" s="98">
        <f t="shared" si="1"/>
        <v>76564.5</v>
      </c>
      <c r="N20" s="78">
        <f t="shared" si="1"/>
        <v>0</v>
      </c>
      <c r="O20" s="77">
        <f t="shared" si="1"/>
        <v>0</v>
      </c>
      <c r="P20" s="98">
        <f t="shared" si="1"/>
        <v>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8350</v>
      </c>
      <c r="W20" s="78">
        <f t="shared" si="1"/>
        <v>0</v>
      </c>
      <c r="X20" s="77">
        <f t="shared" si="1"/>
        <v>0</v>
      </c>
      <c r="Y20" s="98">
        <f t="shared" si="1"/>
        <v>808</v>
      </c>
      <c r="Z20" s="78">
        <f t="shared" si="1"/>
        <v>0</v>
      </c>
      <c r="AA20" s="77">
        <f t="shared" si="1"/>
        <v>0</v>
      </c>
      <c r="AB20" s="98">
        <f t="shared" si="1"/>
        <v>67025</v>
      </c>
      <c r="AC20" s="78">
        <f t="shared" si="1"/>
        <v>0</v>
      </c>
      <c r="AD20" s="77">
        <f t="shared" si="1"/>
        <v>0</v>
      </c>
      <c r="AE20" s="98">
        <f t="shared" si="1"/>
        <v>73634.4</v>
      </c>
      <c r="AF20" s="78">
        <f t="shared" si="1"/>
        <v>0</v>
      </c>
      <c r="AG20" s="77">
        <f t="shared" si="1"/>
        <v>0</v>
      </c>
      <c r="AH20" s="98">
        <f t="shared" si="1"/>
        <v>4664</v>
      </c>
      <c r="AI20" s="78">
        <f t="shared" si="1"/>
        <v>0</v>
      </c>
      <c r="AJ20" s="77">
        <f t="shared" si="1"/>
        <v>0</v>
      </c>
      <c r="AK20" s="98">
        <f t="shared" si="1"/>
        <v>36568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1422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18331.769999999997</v>
      </c>
      <c r="BJ20" s="78">
        <f t="shared" si="1"/>
        <v>0</v>
      </c>
      <c r="BK20" s="77">
        <f t="shared" si="1"/>
        <v>0</v>
      </c>
      <c r="BL20" s="98">
        <f t="shared" si="1"/>
        <v>8900.48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548359.15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3850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1700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4600</v>
      </c>
      <c r="AF24" s="89">
        <v>0</v>
      </c>
      <c r="AG24" s="101"/>
      <c r="AH24" s="97">
        <v>0</v>
      </c>
      <c r="AI24" s="89">
        <v>0</v>
      </c>
      <c r="AJ24" s="101"/>
      <c r="AK24" s="97">
        <v>3550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13700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4050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1700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4600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3550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13900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23142.76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23142.76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23142.76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23142.76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114050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114050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11629.8</v>
      </c>
      <c r="BS50" s="89">
        <v>0</v>
      </c>
      <c r="BT50" s="101"/>
      <c r="BU50" s="76"/>
      <c r="BV50" s="85">
        <f t="shared" si="9"/>
        <v>11629.8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125679.8</v>
      </c>
      <c r="BS51" s="78">
        <f>BS49+BS50</f>
        <v>0</v>
      </c>
      <c r="BT51" s="77">
        <f>BT49+BT50</f>
        <v>0</v>
      </c>
      <c r="BU51" s="85"/>
      <c r="BV51" s="85">
        <f>BV49+BV50</f>
        <v>125679.8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222241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31350</v>
      </c>
      <c r="K53" s="86">
        <f t="shared" si="11"/>
        <v>0</v>
      </c>
      <c r="L53" s="86">
        <f t="shared" si="11"/>
        <v>0</v>
      </c>
      <c r="M53" s="86">
        <f t="shared" si="11"/>
        <v>78264.5</v>
      </c>
      <c r="N53" s="86">
        <f t="shared" si="11"/>
        <v>0</v>
      </c>
      <c r="O53" s="86">
        <f t="shared" si="11"/>
        <v>0</v>
      </c>
      <c r="P53" s="86">
        <f t="shared" si="11"/>
        <v>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8350</v>
      </c>
      <c r="W53" s="86">
        <f t="shared" si="11"/>
        <v>0</v>
      </c>
      <c r="X53" s="86">
        <f t="shared" si="11"/>
        <v>0</v>
      </c>
      <c r="Y53" s="86">
        <f t="shared" si="11"/>
        <v>808</v>
      </c>
      <c r="Z53" s="86">
        <f t="shared" si="11"/>
        <v>0</v>
      </c>
      <c r="AA53" s="86">
        <f t="shared" si="11"/>
        <v>0</v>
      </c>
      <c r="AB53" s="86">
        <f t="shared" si="11"/>
        <v>67025</v>
      </c>
      <c r="AC53" s="86">
        <f t="shared" si="11"/>
        <v>0</v>
      </c>
      <c r="AD53" s="86">
        <f t="shared" si="11"/>
        <v>0</v>
      </c>
      <c r="AE53" s="86">
        <f t="shared" si="11"/>
        <v>78234.4</v>
      </c>
      <c r="AF53" s="86">
        <f t="shared" si="11"/>
        <v>0</v>
      </c>
      <c r="AG53" s="86">
        <f t="shared" si="11"/>
        <v>0</v>
      </c>
      <c r="AH53" s="86">
        <f t="shared" si="11"/>
        <v>4664</v>
      </c>
      <c r="AI53" s="86">
        <f t="shared" si="11"/>
        <v>0</v>
      </c>
      <c r="AJ53" s="86">
        <f t="shared" si="11"/>
        <v>0</v>
      </c>
      <c r="AK53" s="86">
        <f t="shared" si="11"/>
        <v>40118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1422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18331.769999999997</v>
      </c>
      <c r="BJ53" s="86">
        <f t="shared" si="11"/>
        <v>0</v>
      </c>
      <c r="BK53" s="86">
        <f t="shared" si="11"/>
        <v>0</v>
      </c>
      <c r="BL53" s="86">
        <f t="shared" si="11"/>
        <v>32043.239999999998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125679.8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711081.7100000001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2022-05-05T14:05:21Z</dcterms:modified>
  <cp:category/>
  <cp:version/>
  <cp:contentType/>
  <cp:contentStatus/>
</cp:coreProperties>
</file>