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9" sheetId="1" r:id="rId1"/>
    <sheet name="Entrate_Bilancio_2020" sheetId="2" r:id="rId2"/>
    <sheet name="Entrate_Bilancio_2021" sheetId="3" r:id="rId3"/>
    <sheet name="Entrate_Rendiconto_Anno0" sheetId="4" state="hidden" r:id="rId4"/>
    <sheet name="Spese_Bilancio_2019" sheetId="5" r:id="rId5"/>
    <sheet name="Spese_Bilancio_2020" sheetId="6" r:id="rId6"/>
    <sheet name="Spese_Bilancio_2021" sheetId="7" r:id="rId7"/>
    <sheet name="Spese_Rendiconto_Anno0" sheetId="8" state="hidden" r:id="rId8"/>
  </sheets>
  <definedNames>
    <definedName name="_xlnm.Print_Area" localSheetId="0">'Entrate_Bilancio_2019'!$B$1:$E$58</definedName>
    <definedName name="_xlnm.Print_Area" localSheetId="1">'Entrate_Bilancio_2020'!$B$1:$E$58</definedName>
    <definedName name="_xlnm.Print_Area" localSheetId="2">'Entrate_Bilancio_2021'!$B$1:$E$58</definedName>
    <definedName name="_xlnm.Print_Area" localSheetId="3">'Entrate_Rendiconto_Anno0'!$B$1:$E$59</definedName>
    <definedName name="_xlnm.Print_Area" localSheetId="4">'Spese_Bilancio_2019'!$B$1:$BX$53</definedName>
    <definedName name="_xlnm.Print_Area" localSheetId="5">'Spese_Bilancio_2020'!$B$1:$BX$53</definedName>
    <definedName name="_xlnm.Print_Area" localSheetId="6">'Spese_Bilancio_2021'!$B$1:$BX$53</definedName>
    <definedName name="_xlnm.Print_Area" localSheetId="7">'Spese_Rendiconto_Anno0'!$B$1:$BX$54</definedName>
    <definedName name="_xlnm.Print_Titles" localSheetId="4">'Spese_Bilancio_2019'!$B:$C</definedName>
    <definedName name="_xlnm.Print_Titles" localSheetId="5">'Spese_Bilancio_2020'!$B:$C</definedName>
    <definedName name="_xlnm.Print_Titles" localSheetId="6">'Spese_Bilancio_2021'!$B:$C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<sst xmlns="http://schemas.openxmlformats.org/spreadsheetml/2006/main" count="870" uniqueCount="151">
  <si>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</si>
  <si>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</si>
  <si>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</si>
  <si>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</si>
  <si>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</si>
  <si>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</si>
  <si>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</si>
  <si>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</si>
  <si>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</si>
  <si>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</si>
  <si>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</si>
  <si>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</si>
  <si>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</si>
  <si>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</si>
  <si>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</si>
  <si>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</si>
  <si>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</si>
  <si>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</si>
  <si>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</si>
  <si>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</si>
  <si>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</si>
  <si>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</si>
  <si>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</si>
  <si>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</si>
  <si>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</si>
  <si>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</si>
  <si>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</si>
  <si>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</si>
  <si>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</si>
  <si>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</si>
  <si>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</si>
  <si>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</si>
  <si>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</si>
  <si>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</si>
  <si>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</si>
  <si>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</si>
  <si>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</si>
  <si>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</si>
  <si>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</si>
  <si>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</si>
  <si>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</si>
  <si>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</si>
  <si>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</si>
  <si>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</si>
  <si>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</si>
  <si>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</si>
  <si>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</si>
  <si>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</si>
  <si>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</si>
  <si>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</si>
  <si>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</si>
  <si>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</si>
  <si>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</si>
  <si>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</si>
  <si>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</si>
  <si>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</si>
  <si>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</si>
  <si>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</si>
  <si>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</si>
  <si>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</si>
  <si>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</si>
  <si>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</si>
  <si>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</si>
  <si>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</si>
  <si>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</si>
  <si>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</si>
  <si>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</si>
  <si>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</si>
  <si>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</si>
  <si>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</si>
  <si>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</si>
  <si>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</si>
  <si>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</si>
  <si>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</si>
  <si>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</si>
  <si>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</si>
  <si>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</si>
  <si>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</si>
  <si>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</si>
  <si>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</si>
  <si>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</si>
  <si>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</si>
  <si>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</si>
  <si>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</si>
  <si>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</si>
  <si>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</si>
  <si>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</si>
  <si>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</si>
  <si>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</si>
  <si>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</si>
  <si>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</si>
  <si>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</si>
  <si>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</si>
  <si>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</si>
  <si>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</si>
  <si>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</si>
  <si>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</si>
  <si>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</si>
  <si>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</si>
  <si>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</si>
  <si>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</si>
  <si>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</si>
  <si>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</si>
  <si>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</si>
  <si>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</si>
  <si>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</si>
  <si>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</si>
  <si>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</si>
  <si>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</si>
  <si>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</si>
  <si>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</si>
  <si>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</si>
  <si>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</si>
  <si>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</si>
  <si>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</si>
  <si>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</si>
  <si>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</si>
  <si>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</si>
  <si>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</si>
  <si>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</si>
  <si>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</si>
  <si>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</si>
  <si>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</si>
  <si>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</si>
  <si>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</si>
  <si>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</si>
  <si>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</si>
  <si>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</si>
  <si>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</si>
  <si>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</si>
  <si>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</si>
  <si>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</si>
  <si>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</si>
  <si>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</si>
  <si>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</si>
  <si>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</si>
  <si>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</si>
  <si>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</si>
  <si>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</si>
  <si>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</si>
  <si>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</si>
  <si>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</si>
  <si>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</si>
  <si>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</si>
  <si>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</si>
  <si>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</si>
  <si>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</si>
  <si>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</si>
  <si>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2019</t>
  </si>
  <si>
    <t>Dati previsionali anno 2020</t>
  </si>
  <si>
    <t>Dati previsionali anno 2021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</si>
</sst>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438360.87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250530</v>
      </c>
      <c r="E10" s="45">
        <v>252370.47999999998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815</v>
      </c>
      <c r="E13" s="45">
        <v>815</v>
      </c>
    </row>
    <row r="14" spans="2:5" ht="15">
      <c r="B14" s="13">
        <v>10301</v>
      </c>
      <c r="C14" s="54" t="s">
        <v>11</v>
      </c>
      <c r="D14" s="39">
        <v>180300</v>
      </c>
      <c r="E14" s="45">
        <v>180300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431645</v>
      </c>
      <c r="E16" s="51">
        <f>E10+E11+E12+E13+E14+E15</f>
        <v>433485.48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31657</v>
      </c>
      <c r="E18" s="45">
        <v>32442.7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31657</v>
      </c>
      <c r="E23" s="51">
        <f>E18+E19+E20+E21+E22</f>
        <v>32442.7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67625.5</v>
      </c>
      <c r="E25" s="45">
        <v>76698.68000000001</v>
      </c>
    </row>
    <row r="26" spans="2:5" ht="15">
      <c r="B26" s="13">
        <v>30200</v>
      </c>
      <c r="C26" s="54" t="s">
        <v>28</v>
      </c>
      <c r="D26" s="39">
        <v>400</v>
      </c>
      <c r="E26" s="45">
        <v>400</v>
      </c>
    </row>
    <row r="27" spans="2:5" ht="15">
      <c r="B27" s="13">
        <v>30300</v>
      </c>
      <c r="C27" s="54" t="s">
        <v>29</v>
      </c>
      <c r="D27" s="39">
        <v>201</v>
      </c>
      <c r="E27" s="45">
        <v>201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7593.21</v>
      </c>
      <c r="E29" s="50">
        <v>14626.21</v>
      </c>
    </row>
    <row r="30" spans="2:5" ht="15.75" thickBot="1">
      <c r="B30" s="16">
        <v>30000</v>
      </c>
      <c r="C30" s="15" t="s">
        <v>32</v>
      </c>
      <c r="D30" s="48">
        <f>D25+D26+D27+D28+D29</f>
        <v>75819.71</v>
      </c>
      <c r="E30" s="51">
        <f>E25+E26+E27+E28+E29</f>
        <v>91925.89000000001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>
        <v>0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1950</v>
      </c>
      <c r="E35" s="45">
        <v>1950</v>
      </c>
    </row>
    <row r="36" spans="2:5" ht="15">
      <c r="B36" s="13">
        <v>40500</v>
      </c>
      <c r="C36" s="54" t="s">
        <v>39</v>
      </c>
      <c r="D36" s="49">
        <v>13800</v>
      </c>
      <c r="E36" s="50">
        <v>13800</v>
      </c>
    </row>
    <row r="37" spans="2:5" ht="15.75" thickBot="1">
      <c r="B37" s="16">
        <v>40000</v>
      </c>
      <c r="C37" s="15" t="s">
        <v>40</v>
      </c>
      <c r="D37" s="48">
        <f>D32+D33+D34+D35+D36</f>
        <v>15750</v>
      </c>
      <c r="E37" s="51">
        <f>E32+E33+E34+E35+E36</f>
        <v>15750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113850</v>
      </c>
      <c r="E54" s="45">
        <v>115400</v>
      </c>
    </row>
    <row r="55" spans="2:5" ht="15">
      <c r="B55" s="13">
        <v>90200</v>
      </c>
      <c r="C55" s="54" t="s">
        <v>62</v>
      </c>
      <c r="D55" s="61">
        <v>11994</v>
      </c>
      <c r="E55" s="62">
        <v>12092.42</v>
      </c>
    </row>
    <row r="56" spans="2:5" ht="15.75" thickBot="1">
      <c r="B56" s="16">
        <v>90000</v>
      </c>
      <c r="C56" s="15" t="s">
        <v>63</v>
      </c>
      <c r="D56" s="48">
        <f>D54+D55</f>
        <v>125844</v>
      </c>
      <c r="E56" s="51">
        <f>E54+E55</f>
        <v>127492.42</v>
      </c>
    </row>
    <row r="57" spans="2:5" ht="16.5" thickBot="1" thickTop="1">
      <c r="B57" s="109" t="s">
        <v>64</v>
      </c>
      <c r="C57" s="110"/>
      <c r="D57" s="52">
        <f>D16+D23+D30+D37+D43+D49+D52+D56</f>
        <v>680715.71</v>
      </c>
      <c r="E57" s="55">
        <f>E16+E23+E30+E37+E43+E49+E52+E56</f>
        <v>701096.4900000001</v>
      </c>
    </row>
    <row r="58" spans="2:5" ht="16.5" thickBot="1" thickTop="1">
      <c r="B58" s="109" t="s">
        <v>65</v>
      </c>
      <c r="C58" s="110"/>
      <c r="D58" s="52">
        <f>D57+D5+D6+D7+D8</f>
        <v>680715.71</v>
      </c>
      <c r="E58" s="55">
        <f>E57+E5+E6+E7+E8</f>
        <v>1139457.36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249535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815</v>
      </c>
      <c r="E13" s="45"/>
    </row>
    <row r="14" spans="2:5" ht="15">
      <c r="B14" s="13">
        <v>10301</v>
      </c>
      <c r="C14" s="54" t="s">
        <v>11</v>
      </c>
      <c r="D14" s="39">
        <v>180300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430650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30860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30860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67985</v>
      </c>
      <c r="E25" s="45"/>
    </row>
    <row r="26" spans="2:5" ht="15">
      <c r="B26" s="13">
        <v>30200</v>
      </c>
      <c r="C26" s="54" t="s">
        <v>28</v>
      </c>
      <c r="D26" s="39">
        <v>400</v>
      </c>
      <c r="E26" s="45"/>
    </row>
    <row r="27" spans="2:5" ht="15">
      <c r="B27" s="13">
        <v>30300</v>
      </c>
      <c r="C27" s="54" t="s">
        <v>29</v>
      </c>
      <c r="D27" s="39">
        <v>203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7600.71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76188.71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1850</v>
      </c>
      <c r="E35" s="45"/>
    </row>
    <row r="36" spans="2:5" ht="15">
      <c r="B36" s="13">
        <v>40500</v>
      </c>
      <c r="C36" s="54" t="s">
        <v>39</v>
      </c>
      <c r="D36" s="49">
        <v>13750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15600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113850</v>
      </c>
      <c r="E54" s="45"/>
    </row>
    <row r="55" spans="2:5" ht="15">
      <c r="B55" s="13">
        <v>90200</v>
      </c>
      <c r="C55" s="54" t="s">
        <v>62</v>
      </c>
      <c r="D55" s="61">
        <v>11984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125834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679132.71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679132.71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249660.5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825</v>
      </c>
      <c r="E13" s="45"/>
    </row>
    <row r="14" spans="2:5" ht="15">
      <c r="B14" s="13">
        <v>10301</v>
      </c>
      <c r="C14" s="54" t="s">
        <v>11</v>
      </c>
      <c r="D14" s="39">
        <v>180300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430785.5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31075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31075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68623.1</v>
      </c>
      <c r="E25" s="45"/>
    </row>
    <row r="26" spans="2:5" ht="15">
      <c r="B26" s="13">
        <v>30200</v>
      </c>
      <c r="C26" s="54" t="s">
        <v>28</v>
      </c>
      <c r="D26" s="39">
        <v>400</v>
      </c>
      <c r="E26" s="45"/>
    </row>
    <row r="27" spans="2:5" ht="15">
      <c r="B27" s="13">
        <v>30300</v>
      </c>
      <c r="C27" s="54" t="s">
        <v>29</v>
      </c>
      <c r="D27" s="39">
        <v>204.51999999999998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7605.71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76833.33000000002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1850</v>
      </c>
      <c r="E35" s="45"/>
    </row>
    <row r="36" spans="2:5" ht="15">
      <c r="B36" s="13">
        <v>40500</v>
      </c>
      <c r="C36" s="54" t="s">
        <v>39</v>
      </c>
      <c r="D36" s="49">
        <v>13850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15700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113850</v>
      </c>
      <c r="E54" s="45"/>
    </row>
    <row r="55" spans="2:5" ht="15">
      <c r="B55" s="13">
        <v>90200</v>
      </c>
      <c r="C55" s="54" t="s">
        <v>62</v>
      </c>
      <c r="D55" s="61">
        <v>11974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125824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680217.8300000001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680217.8300000001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77031</v>
      </c>
      <c r="E10" s="89">
        <v>0</v>
      </c>
      <c r="F10" s="90">
        <v>82348.8</v>
      </c>
      <c r="G10" s="88"/>
      <c r="H10" s="89"/>
      <c r="I10" s="90"/>
      <c r="J10" s="97">
        <v>27600</v>
      </c>
      <c r="K10" s="89">
        <v>0</v>
      </c>
      <c r="L10" s="101">
        <v>27600</v>
      </c>
      <c r="M10" s="91">
        <v>11140</v>
      </c>
      <c r="N10" s="89">
        <v>0</v>
      </c>
      <c r="O10" s="90">
        <v>11188.470000000001</v>
      </c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7764</v>
      </c>
      <c r="AF10" s="89">
        <v>0</v>
      </c>
      <c r="AG10" s="90">
        <v>7764</v>
      </c>
      <c r="AH10" s="91"/>
      <c r="AI10" s="89"/>
      <c r="AJ10" s="90"/>
      <c r="AK10" s="91">
        <v>12270</v>
      </c>
      <c r="AL10" s="89">
        <v>0</v>
      </c>
      <c r="AM10" s="90">
        <v>12270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135805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141171.27000000002</v>
      </c>
    </row>
    <row r="11" spans="2:76" ht="15">
      <c r="B11" s="13">
        <v>102</v>
      </c>
      <c r="C11" s="25" t="s">
        <v>92</v>
      </c>
      <c r="D11" s="88">
        <v>7585</v>
      </c>
      <c r="E11" s="89">
        <v>0</v>
      </c>
      <c r="F11" s="90">
        <v>7610.43</v>
      </c>
      <c r="G11" s="88"/>
      <c r="H11" s="89"/>
      <c r="I11" s="90"/>
      <c r="J11" s="97">
        <v>2000</v>
      </c>
      <c r="K11" s="89">
        <v>0</v>
      </c>
      <c r="L11" s="101">
        <v>2000</v>
      </c>
      <c r="M11" s="91">
        <v>750</v>
      </c>
      <c r="N11" s="89">
        <v>0</v>
      </c>
      <c r="O11" s="90">
        <v>753</v>
      </c>
      <c r="P11" s="91"/>
      <c r="Q11" s="89"/>
      <c r="R11" s="90"/>
      <c r="S11" s="91"/>
      <c r="T11" s="89"/>
      <c r="U11" s="90"/>
      <c r="V11" s="91">
        <v>0</v>
      </c>
      <c r="W11" s="89">
        <v>0</v>
      </c>
      <c r="X11" s="90">
        <v>0</v>
      </c>
      <c r="Y11" s="91"/>
      <c r="Z11" s="89"/>
      <c r="AA11" s="90"/>
      <c r="AB11" s="91"/>
      <c r="AC11" s="89"/>
      <c r="AD11" s="90"/>
      <c r="AE11" s="91">
        <v>780</v>
      </c>
      <c r="AF11" s="89">
        <v>0</v>
      </c>
      <c r="AG11" s="90">
        <v>780</v>
      </c>
      <c r="AH11" s="91"/>
      <c r="AI11" s="89"/>
      <c r="AJ11" s="90"/>
      <c r="AK11" s="91">
        <v>1040</v>
      </c>
      <c r="AL11" s="89">
        <v>0</v>
      </c>
      <c r="AM11" s="90">
        <v>1040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12155</v>
      </c>
      <c r="BW11" s="77">
        <f t="shared" si="1"/>
        <v>0</v>
      </c>
      <c r="BX11" s="79">
        <f t="shared" si="2"/>
        <v>12183.43</v>
      </c>
    </row>
    <row r="12" spans="2:76" ht="15">
      <c r="B12" s="13">
        <v>103</v>
      </c>
      <c r="C12" s="25" t="s">
        <v>93</v>
      </c>
      <c r="D12" s="88">
        <v>94125.5</v>
      </c>
      <c r="E12" s="89">
        <v>0</v>
      </c>
      <c r="F12" s="90">
        <v>111637.6</v>
      </c>
      <c r="G12" s="88"/>
      <c r="H12" s="89"/>
      <c r="I12" s="90"/>
      <c r="J12" s="97">
        <v>950</v>
      </c>
      <c r="K12" s="89">
        <v>0</v>
      </c>
      <c r="L12" s="101">
        <v>1083</v>
      </c>
      <c r="M12" s="91">
        <v>64130</v>
      </c>
      <c r="N12" s="89">
        <v>0</v>
      </c>
      <c r="O12" s="90">
        <v>77235.28</v>
      </c>
      <c r="P12" s="91">
        <v>400</v>
      </c>
      <c r="Q12" s="89">
        <v>0</v>
      </c>
      <c r="R12" s="90">
        <v>400</v>
      </c>
      <c r="S12" s="91"/>
      <c r="T12" s="89"/>
      <c r="U12" s="90"/>
      <c r="V12" s="91">
        <v>700</v>
      </c>
      <c r="W12" s="89">
        <v>0</v>
      </c>
      <c r="X12" s="90">
        <v>700</v>
      </c>
      <c r="Y12" s="91">
        <v>0</v>
      </c>
      <c r="Z12" s="89">
        <v>0</v>
      </c>
      <c r="AA12" s="90">
        <v>0</v>
      </c>
      <c r="AB12" s="91">
        <v>65710</v>
      </c>
      <c r="AC12" s="89">
        <v>0</v>
      </c>
      <c r="AD12" s="90">
        <v>76330.34</v>
      </c>
      <c r="AE12" s="91">
        <v>57723.65</v>
      </c>
      <c r="AF12" s="89">
        <v>0</v>
      </c>
      <c r="AG12" s="90">
        <v>80940.69</v>
      </c>
      <c r="AH12" s="91">
        <v>4355</v>
      </c>
      <c r="AI12" s="89">
        <v>0</v>
      </c>
      <c r="AJ12" s="90">
        <v>5985.949999999999</v>
      </c>
      <c r="AK12" s="91">
        <v>2570</v>
      </c>
      <c r="AL12" s="89">
        <v>0</v>
      </c>
      <c r="AM12" s="90">
        <v>3407.23</v>
      </c>
      <c r="AN12" s="91"/>
      <c r="AO12" s="89"/>
      <c r="AP12" s="90"/>
      <c r="AQ12" s="91">
        <v>950</v>
      </c>
      <c r="AR12" s="89">
        <v>0</v>
      </c>
      <c r="AS12" s="90">
        <v>950.27</v>
      </c>
      <c r="AT12" s="91"/>
      <c r="AU12" s="89"/>
      <c r="AV12" s="90"/>
      <c r="AW12" s="91">
        <v>150</v>
      </c>
      <c r="AX12" s="89">
        <v>0</v>
      </c>
      <c r="AY12" s="90">
        <v>250.04000000000002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291764.15</v>
      </c>
      <c r="BW12" s="77">
        <f t="shared" si="1"/>
        <v>0</v>
      </c>
      <c r="BX12" s="79">
        <f t="shared" si="2"/>
        <v>358920.39999999997</v>
      </c>
    </row>
    <row r="13" spans="2:76" ht="15">
      <c r="B13" s="13">
        <v>104</v>
      </c>
      <c r="C13" s="25" t="s">
        <v>19</v>
      </c>
      <c r="D13" s="88">
        <v>7065</v>
      </c>
      <c r="E13" s="89">
        <v>0</v>
      </c>
      <c r="F13" s="90">
        <v>15474.56</v>
      </c>
      <c r="G13" s="88"/>
      <c r="H13" s="89"/>
      <c r="I13" s="90"/>
      <c r="J13" s="97">
        <v>0</v>
      </c>
      <c r="K13" s="89">
        <v>0</v>
      </c>
      <c r="L13" s="101">
        <v>4100</v>
      </c>
      <c r="M13" s="91"/>
      <c r="N13" s="89"/>
      <c r="O13" s="90"/>
      <c r="P13" s="91"/>
      <c r="Q13" s="89"/>
      <c r="R13" s="90"/>
      <c r="S13" s="91"/>
      <c r="T13" s="89"/>
      <c r="U13" s="90"/>
      <c r="V13" s="91">
        <v>5200</v>
      </c>
      <c r="W13" s="89">
        <v>0</v>
      </c>
      <c r="X13" s="90">
        <v>5250</v>
      </c>
      <c r="Y13" s="91">
        <v>800</v>
      </c>
      <c r="Z13" s="89">
        <v>0</v>
      </c>
      <c r="AA13" s="90">
        <v>800</v>
      </c>
      <c r="AB13" s="91">
        <v>100</v>
      </c>
      <c r="AC13" s="89">
        <v>0</v>
      </c>
      <c r="AD13" s="90">
        <v>100</v>
      </c>
      <c r="AE13" s="91"/>
      <c r="AF13" s="89"/>
      <c r="AG13" s="90"/>
      <c r="AH13" s="91">
        <v>200</v>
      </c>
      <c r="AI13" s="89">
        <v>0</v>
      </c>
      <c r="AJ13" s="90">
        <v>400</v>
      </c>
      <c r="AK13" s="91">
        <v>18240</v>
      </c>
      <c r="AL13" s="89">
        <v>0</v>
      </c>
      <c r="AM13" s="90">
        <v>19125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>
        <v>2000</v>
      </c>
      <c r="AX13" s="89">
        <v>0</v>
      </c>
      <c r="AY13" s="101">
        <v>2500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33605</v>
      </c>
      <c r="BW13" s="77">
        <f t="shared" si="1"/>
        <v>0</v>
      </c>
      <c r="BX13" s="79">
        <f t="shared" si="2"/>
        <v>47749.56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>
        <v>0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11896.4</v>
      </c>
      <c r="BM16" s="89">
        <v>0</v>
      </c>
      <c r="BN16" s="90">
        <v>11896.4</v>
      </c>
      <c r="BO16" s="91"/>
      <c r="BP16" s="89"/>
      <c r="BQ16" s="90"/>
      <c r="BR16" s="97"/>
      <c r="BS16" s="89"/>
      <c r="BT16" s="101"/>
      <c r="BU16" s="76"/>
      <c r="BV16" s="85">
        <f t="shared" si="0"/>
        <v>11896.4</v>
      </c>
      <c r="BW16" s="77">
        <f t="shared" si="1"/>
        <v>0</v>
      </c>
      <c r="BX16" s="79">
        <f t="shared" si="2"/>
        <v>11896.4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1000</v>
      </c>
      <c r="E18" s="89">
        <v>0</v>
      </c>
      <c r="F18" s="90">
        <v>1026.4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>
        <v>0</v>
      </c>
      <c r="AI18" s="89">
        <v>0</v>
      </c>
      <c r="AJ18" s="101">
        <v>0</v>
      </c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1000</v>
      </c>
      <c r="BW18" s="77">
        <f t="shared" si="1"/>
        <v>0</v>
      </c>
      <c r="BX18" s="79">
        <f t="shared" si="2"/>
        <v>1026.4</v>
      </c>
    </row>
    <row r="19" spans="2:76" ht="15">
      <c r="B19" s="13">
        <v>110</v>
      </c>
      <c r="C19" s="25" t="s">
        <v>98</v>
      </c>
      <c r="D19" s="88">
        <v>14797</v>
      </c>
      <c r="E19" s="89">
        <v>0</v>
      </c>
      <c r="F19" s="90">
        <v>15002.23</v>
      </c>
      <c r="G19" s="88"/>
      <c r="H19" s="89"/>
      <c r="I19" s="90"/>
      <c r="J19" s="97"/>
      <c r="K19" s="89"/>
      <c r="L19" s="101"/>
      <c r="M19" s="97">
        <v>1800</v>
      </c>
      <c r="N19" s="89">
        <v>0</v>
      </c>
      <c r="O19" s="101">
        <v>1800</v>
      </c>
      <c r="P19" s="97"/>
      <c r="Q19" s="89"/>
      <c r="R19" s="101"/>
      <c r="S19" s="97"/>
      <c r="T19" s="89"/>
      <c r="U19" s="101"/>
      <c r="V19" s="97">
        <v>1500</v>
      </c>
      <c r="W19" s="89">
        <v>0</v>
      </c>
      <c r="X19" s="101">
        <v>1500</v>
      </c>
      <c r="Y19" s="97"/>
      <c r="Z19" s="89"/>
      <c r="AA19" s="101"/>
      <c r="AB19" s="97"/>
      <c r="AC19" s="89"/>
      <c r="AD19" s="101"/>
      <c r="AE19" s="97">
        <v>1100</v>
      </c>
      <c r="AF19" s="89">
        <v>0</v>
      </c>
      <c r="AG19" s="101">
        <v>1100</v>
      </c>
      <c r="AH19" s="97">
        <v>0</v>
      </c>
      <c r="AI19" s="89">
        <v>0</v>
      </c>
      <c r="AJ19" s="101">
        <v>0</v>
      </c>
      <c r="AK19" s="97">
        <v>1100</v>
      </c>
      <c r="AL19" s="89">
        <v>0</v>
      </c>
      <c r="AM19" s="101">
        <v>1100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12452.320000000002</v>
      </c>
      <c r="BJ19" s="89">
        <v>0</v>
      </c>
      <c r="BK19" s="101">
        <v>1550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32749.32</v>
      </c>
      <c r="BW19" s="77">
        <f t="shared" si="1"/>
        <v>0</v>
      </c>
      <c r="BX19" s="79">
        <f t="shared" si="2"/>
        <v>22052.23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201603.5</v>
      </c>
      <c r="E20" s="78">
        <f t="shared" si="3"/>
        <v>0</v>
      </c>
      <c r="F20" s="79">
        <f t="shared" si="3"/>
        <v>233100.02000000002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30550</v>
      </c>
      <c r="K20" s="78">
        <f t="shared" si="3"/>
        <v>0</v>
      </c>
      <c r="L20" s="77">
        <f t="shared" si="3"/>
        <v>34783</v>
      </c>
      <c r="M20" s="98">
        <f t="shared" si="3"/>
        <v>77820</v>
      </c>
      <c r="N20" s="78">
        <f t="shared" si="3"/>
        <v>0</v>
      </c>
      <c r="O20" s="77">
        <f t="shared" si="3"/>
        <v>90976.75</v>
      </c>
      <c r="P20" s="98">
        <f t="shared" si="3"/>
        <v>400</v>
      </c>
      <c r="Q20" s="78">
        <f t="shared" si="3"/>
        <v>0</v>
      </c>
      <c r="R20" s="77">
        <f t="shared" si="3"/>
        <v>400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7400</v>
      </c>
      <c r="W20" s="78">
        <f t="shared" si="3"/>
        <v>0</v>
      </c>
      <c r="X20" s="77">
        <f t="shared" si="3"/>
        <v>7450</v>
      </c>
      <c r="Y20" s="98">
        <f t="shared" si="3"/>
        <v>800</v>
      </c>
      <c r="Z20" s="78">
        <f t="shared" si="3"/>
        <v>0</v>
      </c>
      <c r="AA20" s="77">
        <f t="shared" si="3"/>
        <v>800</v>
      </c>
      <c r="AB20" s="98">
        <f t="shared" si="3"/>
        <v>65810</v>
      </c>
      <c r="AC20" s="78">
        <f t="shared" si="3"/>
        <v>0</v>
      </c>
      <c r="AD20" s="77">
        <f t="shared" si="3"/>
        <v>76430.34</v>
      </c>
      <c r="AE20" s="98">
        <f t="shared" si="3"/>
        <v>67367.65</v>
      </c>
      <c r="AF20" s="78">
        <f t="shared" si="3"/>
        <v>0</v>
      </c>
      <c r="AG20" s="77">
        <f t="shared" si="3"/>
        <v>90584.69</v>
      </c>
      <c r="AH20" s="98">
        <f t="shared" si="3"/>
        <v>4555</v>
      </c>
      <c r="AI20" s="78">
        <f t="shared" si="3"/>
        <v>0</v>
      </c>
      <c r="AJ20" s="77">
        <f t="shared" si="3"/>
        <v>6385.949999999999</v>
      </c>
      <c r="AK20" s="98">
        <f t="shared" si="3"/>
        <v>35220</v>
      </c>
      <c r="AL20" s="78">
        <f t="shared" si="3"/>
        <v>0</v>
      </c>
      <c r="AM20" s="77">
        <f t="shared" si="3"/>
        <v>36942.229999999996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950</v>
      </c>
      <c r="AR20" s="78">
        <f t="shared" si="3"/>
        <v>0</v>
      </c>
      <c r="AS20" s="77">
        <f t="shared" si="3"/>
        <v>950.27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2150</v>
      </c>
      <c r="AX20" s="78">
        <f t="shared" si="3"/>
        <v>0</v>
      </c>
      <c r="AY20" s="77">
        <f t="shared" si="3"/>
        <v>2750.04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12452.320000000002</v>
      </c>
      <c r="BJ20" s="78">
        <f t="shared" si="3"/>
        <v>0</v>
      </c>
      <c r="BK20" s="77">
        <f t="shared" si="3"/>
        <v>1550</v>
      </c>
      <c r="BL20" s="98">
        <f t="shared" si="3"/>
        <v>11896.4</v>
      </c>
      <c r="BM20" s="78">
        <f t="shared" si="3"/>
        <v>0</v>
      </c>
      <c r="BN20" s="77">
        <f t="shared" si="3"/>
        <v>11896.4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518974.87000000005</v>
      </c>
      <c r="BW20" s="77">
        <f>BW10+BW11+BW12+BW13+BW14+BW15+BW16+BW17+BW18+BW19</f>
        <v>0</v>
      </c>
      <c r="BX20" s="95">
        <f>BX10+BX11+BX12+BX13+BX14+BX15+BX16+BX17+BX18+BX19</f>
        <v>594999.69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5650</v>
      </c>
      <c r="E24" s="89">
        <v>0</v>
      </c>
      <c r="F24" s="90">
        <v>8041.200000000001</v>
      </c>
      <c r="G24" s="88"/>
      <c r="H24" s="89"/>
      <c r="I24" s="90"/>
      <c r="J24" s="97"/>
      <c r="K24" s="89"/>
      <c r="L24" s="101"/>
      <c r="M24" s="97">
        <v>1750</v>
      </c>
      <c r="N24" s="89">
        <v>0</v>
      </c>
      <c r="O24" s="101">
        <v>2909</v>
      </c>
      <c r="P24" s="97">
        <v>0</v>
      </c>
      <c r="Q24" s="89">
        <v>0</v>
      </c>
      <c r="R24" s="101">
        <v>0</v>
      </c>
      <c r="S24" s="97"/>
      <c r="T24" s="89"/>
      <c r="U24" s="101"/>
      <c r="V24" s="97">
        <v>0</v>
      </c>
      <c r="W24" s="89">
        <v>0</v>
      </c>
      <c r="X24" s="101">
        <v>0</v>
      </c>
      <c r="Y24" s="97">
        <v>0</v>
      </c>
      <c r="Z24" s="89">
        <v>0</v>
      </c>
      <c r="AA24" s="101">
        <v>0</v>
      </c>
      <c r="AB24" s="97">
        <v>0</v>
      </c>
      <c r="AC24" s="89">
        <v>0</v>
      </c>
      <c r="AD24" s="101">
        <v>0</v>
      </c>
      <c r="AE24" s="97">
        <v>4350</v>
      </c>
      <c r="AF24" s="89">
        <v>0</v>
      </c>
      <c r="AG24" s="101">
        <v>23654.89</v>
      </c>
      <c r="AH24" s="97">
        <v>0</v>
      </c>
      <c r="AI24" s="89">
        <v>0</v>
      </c>
      <c r="AJ24" s="101">
        <v>30000</v>
      </c>
      <c r="AK24" s="97">
        <v>3600</v>
      </c>
      <c r="AL24" s="89">
        <v>0</v>
      </c>
      <c r="AM24" s="101">
        <v>4234.4</v>
      </c>
      <c r="AN24" s="97"/>
      <c r="AO24" s="89"/>
      <c r="AP24" s="101"/>
      <c r="AQ24" s="97">
        <v>0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15350</v>
      </c>
      <c r="BW24" s="77">
        <f t="shared" si="4"/>
        <v>0</v>
      </c>
      <c r="BX24" s="79">
        <f t="shared" si="4"/>
        <v>68839.48999999999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400</v>
      </c>
      <c r="E27" s="89">
        <v>0</v>
      </c>
      <c r="F27" s="90">
        <v>400</v>
      </c>
      <c r="G27" s="88"/>
      <c r="H27" s="89"/>
      <c r="I27" s="90"/>
      <c r="J27" s="97">
        <v>0</v>
      </c>
      <c r="K27" s="89">
        <v>0</v>
      </c>
      <c r="L27" s="101">
        <v>0</v>
      </c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>
        <v>8272.58</v>
      </c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400</v>
      </c>
      <c r="BW27" s="77">
        <f t="shared" si="4"/>
        <v>0</v>
      </c>
      <c r="BX27" s="79">
        <f t="shared" si="4"/>
        <v>8672.58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6050</v>
      </c>
      <c r="E28" s="78">
        <f t="shared" si="5"/>
        <v>0</v>
      </c>
      <c r="F28" s="79">
        <f t="shared" si="5"/>
        <v>8441.2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1750</v>
      </c>
      <c r="N28" s="78">
        <f t="shared" si="5"/>
        <v>0</v>
      </c>
      <c r="O28" s="77">
        <f t="shared" si="5"/>
        <v>2909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8272.58</v>
      </c>
      <c r="AE28" s="98">
        <f t="shared" si="5"/>
        <v>4350</v>
      </c>
      <c r="AF28" s="78">
        <f t="shared" si="5"/>
        <v>0</v>
      </c>
      <c r="AG28" s="77">
        <f t="shared" si="5"/>
        <v>23654.89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30000</v>
      </c>
      <c r="AK28" s="98">
        <f t="shared" si="6"/>
        <v>3600</v>
      </c>
      <c r="AL28" s="78">
        <f t="shared" si="6"/>
        <v>0</v>
      </c>
      <c r="AM28" s="77">
        <f t="shared" si="6"/>
        <v>4234.4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15750</v>
      </c>
      <c r="BW28" s="77">
        <f>BW23+BW24+BW25+BW26+BW27</f>
        <v>0</v>
      </c>
      <c r="BX28" s="95">
        <f>BX23+BX24+BX25+BX26+BX27</f>
        <v>77512.06999999999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>
        <v>0</v>
      </c>
      <c r="W31" s="89">
        <v>0</v>
      </c>
      <c r="X31" s="101">
        <v>0</v>
      </c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20146.84</v>
      </c>
      <c r="BM40" s="89">
        <v>0</v>
      </c>
      <c r="BN40" s="101">
        <v>20146.84</v>
      </c>
      <c r="BO40" s="97"/>
      <c r="BP40" s="89"/>
      <c r="BQ40" s="101"/>
      <c r="BR40" s="97"/>
      <c r="BS40" s="89"/>
      <c r="BT40" s="101"/>
      <c r="BU40" s="76"/>
      <c r="BV40" s="85">
        <f t="shared" si="10"/>
        <v>20146.84</v>
      </c>
      <c r="BW40" s="77">
        <f t="shared" si="10"/>
        <v>0</v>
      </c>
      <c r="BX40" s="79">
        <f t="shared" si="10"/>
        <v>20146.84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20146.84</v>
      </c>
      <c r="BM42" s="78">
        <f t="shared" si="12"/>
        <v>0</v>
      </c>
      <c r="BN42" s="77">
        <f t="shared" si="12"/>
        <v>20146.84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20146.84</v>
      </c>
      <c r="BW42" s="77">
        <f>BW38+BW39+BW40+BW41</f>
        <v>0</v>
      </c>
      <c r="BX42" s="95">
        <f>BX38+BX39+BX40+BX41</f>
        <v>20146.84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113850</v>
      </c>
      <c r="BS49" s="89">
        <v>0</v>
      </c>
      <c r="BT49" s="101">
        <v>113871.25</v>
      </c>
      <c r="BU49" s="76"/>
      <c r="BV49" s="85">
        <f aca="true" t="shared" si="15" ref="BV49:BX50">D49+G49+J49+M49+P49+S49+V49+Y49+AB49+AE49+AH49+AK49+AN49+AQ49+AT49+AW49+AZ49+BC49+BF49+BI49+BL49+BO49+BR49</f>
        <v>113850</v>
      </c>
      <c r="BW49" s="77">
        <f t="shared" si="15"/>
        <v>0</v>
      </c>
      <c r="BX49" s="79">
        <f t="shared" si="15"/>
        <v>113871.25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11994</v>
      </c>
      <c r="BS50" s="89">
        <v>0</v>
      </c>
      <c r="BT50" s="101">
        <v>24555.88</v>
      </c>
      <c r="BU50" s="76"/>
      <c r="BV50" s="85">
        <f t="shared" si="15"/>
        <v>11994</v>
      </c>
      <c r="BW50" s="77">
        <f t="shared" si="15"/>
        <v>0</v>
      </c>
      <c r="BX50" s="79">
        <f t="shared" si="15"/>
        <v>24555.88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125844</v>
      </c>
      <c r="BS51" s="78">
        <f>BS49+BS50</f>
        <v>0</v>
      </c>
      <c r="BT51" s="77">
        <f>BT49+BT50</f>
        <v>138427.13</v>
      </c>
      <c r="BU51" s="85"/>
      <c r="BV51" s="85">
        <f>BV49+BV50</f>
        <v>125844</v>
      </c>
      <c r="BW51" s="77">
        <f>BW49+BW50</f>
        <v>0</v>
      </c>
      <c r="BX51" s="95">
        <f>BX49+BX50</f>
        <v>138427.13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207653.5</v>
      </c>
      <c r="E53" s="86">
        <f t="shared" si="18"/>
        <v>0</v>
      </c>
      <c r="F53" s="86">
        <f t="shared" si="18"/>
        <v>241541.22000000003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30550</v>
      </c>
      <c r="K53" s="86">
        <f t="shared" si="18"/>
        <v>0</v>
      </c>
      <c r="L53" s="86">
        <f t="shared" si="18"/>
        <v>34783</v>
      </c>
      <c r="M53" s="86">
        <f t="shared" si="18"/>
        <v>79570</v>
      </c>
      <c r="N53" s="86">
        <f t="shared" si="18"/>
        <v>0</v>
      </c>
      <c r="O53" s="86">
        <f t="shared" si="18"/>
        <v>93885.75</v>
      </c>
      <c r="P53" s="86">
        <f t="shared" si="18"/>
        <v>400</v>
      </c>
      <c r="Q53" s="86">
        <f t="shared" si="18"/>
        <v>0</v>
      </c>
      <c r="R53" s="86">
        <f t="shared" si="18"/>
        <v>400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7400</v>
      </c>
      <c r="W53" s="86">
        <f t="shared" si="18"/>
        <v>0</v>
      </c>
      <c r="X53" s="86">
        <f t="shared" si="18"/>
        <v>7450</v>
      </c>
      <c r="Y53" s="86">
        <f t="shared" si="18"/>
        <v>800</v>
      </c>
      <c r="Z53" s="86">
        <f t="shared" si="18"/>
        <v>0</v>
      </c>
      <c r="AA53" s="86">
        <f t="shared" si="18"/>
        <v>800</v>
      </c>
      <c r="AB53" s="86">
        <f t="shared" si="18"/>
        <v>65810</v>
      </c>
      <c r="AC53" s="86">
        <f t="shared" si="18"/>
        <v>0</v>
      </c>
      <c r="AD53" s="86">
        <f t="shared" si="18"/>
        <v>84702.92</v>
      </c>
      <c r="AE53" s="86">
        <f t="shared" si="18"/>
        <v>71717.65</v>
      </c>
      <c r="AF53" s="86">
        <f t="shared" si="18"/>
        <v>0</v>
      </c>
      <c r="AG53" s="86">
        <f t="shared" si="18"/>
        <v>114239.58</v>
      </c>
      <c r="AH53" s="86">
        <f t="shared" si="18"/>
        <v>4555</v>
      </c>
      <c r="AI53" s="86">
        <f t="shared" si="18"/>
        <v>0</v>
      </c>
      <c r="AJ53" s="86">
        <f aca="true" t="shared" si="19" ref="AJ53:BT53">AJ20+AJ28+AJ35+AJ42+AJ46+AJ51</f>
        <v>36385.95</v>
      </c>
      <c r="AK53" s="86">
        <f t="shared" si="19"/>
        <v>38820</v>
      </c>
      <c r="AL53" s="86">
        <f t="shared" si="19"/>
        <v>0</v>
      </c>
      <c r="AM53" s="86">
        <f t="shared" si="19"/>
        <v>41176.63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950</v>
      </c>
      <c r="AR53" s="86">
        <f t="shared" si="19"/>
        <v>0</v>
      </c>
      <c r="AS53" s="86">
        <f t="shared" si="19"/>
        <v>950.27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2150</v>
      </c>
      <c r="AX53" s="86">
        <f t="shared" si="19"/>
        <v>0</v>
      </c>
      <c r="AY53" s="86">
        <f t="shared" si="19"/>
        <v>2750.04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12452.320000000002</v>
      </c>
      <c r="BJ53" s="86">
        <f t="shared" si="19"/>
        <v>0</v>
      </c>
      <c r="BK53" s="86">
        <f t="shared" si="19"/>
        <v>1550</v>
      </c>
      <c r="BL53" s="86">
        <f t="shared" si="19"/>
        <v>32043.239999999998</v>
      </c>
      <c r="BM53" s="86">
        <f t="shared" si="19"/>
        <v>0</v>
      </c>
      <c r="BN53" s="86">
        <f t="shared" si="19"/>
        <v>32043.239999999998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125844</v>
      </c>
      <c r="BS53" s="86">
        <f t="shared" si="19"/>
        <v>0</v>
      </c>
      <c r="BT53" s="86">
        <f t="shared" si="19"/>
        <v>138427.13</v>
      </c>
      <c r="BU53" s="86">
        <f>BU8</f>
        <v>0</v>
      </c>
      <c r="BV53" s="102">
        <f>BV8+BV20+BV28+BV35+BV42+BV46+BV51</f>
        <v>680715.7100000001</v>
      </c>
      <c r="BW53" s="87">
        <f>BW20+BW28+BW35+BW42+BW46+BW51</f>
        <v>0</v>
      </c>
      <c r="BX53" s="87">
        <f>BX20+BX28+BX35+BX42+BX46+BX51</f>
        <v>831085.7299999999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77041</v>
      </c>
      <c r="E10" s="89">
        <v>0</v>
      </c>
      <c r="F10" s="90"/>
      <c r="G10" s="88"/>
      <c r="H10" s="89"/>
      <c r="I10" s="90"/>
      <c r="J10" s="97">
        <v>27600</v>
      </c>
      <c r="K10" s="89">
        <v>0</v>
      </c>
      <c r="L10" s="101"/>
      <c r="M10" s="91">
        <v>11140</v>
      </c>
      <c r="N10" s="89">
        <v>0</v>
      </c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6764</v>
      </c>
      <c r="AF10" s="89">
        <v>0</v>
      </c>
      <c r="AG10" s="90"/>
      <c r="AH10" s="91"/>
      <c r="AI10" s="89"/>
      <c r="AJ10" s="90"/>
      <c r="AK10" s="91">
        <v>12270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134815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7589</v>
      </c>
      <c r="E11" s="89">
        <v>0</v>
      </c>
      <c r="F11" s="90"/>
      <c r="G11" s="88"/>
      <c r="H11" s="89"/>
      <c r="I11" s="90"/>
      <c r="J11" s="97">
        <v>2000</v>
      </c>
      <c r="K11" s="89">
        <v>0</v>
      </c>
      <c r="L11" s="101"/>
      <c r="M11" s="91">
        <v>750</v>
      </c>
      <c r="N11" s="89">
        <v>0</v>
      </c>
      <c r="O11" s="90"/>
      <c r="P11" s="91"/>
      <c r="Q11" s="89"/>
      <c r="R11" s="90"/>
      <c r="S11" s="91"/>
      <c r="T11" s="89"/>
      <c r="U11" s="90"/>
      <c r="V11" s="91">
        <v>0</v>
      </c>
      <c r="W11" s="89">
        <v>0</v>
      </c>
      <c r="X11" s="90"/>
      <c r="Y11" s="91"/>
      <c r="Z11" s="89"/>
      <c r="AA11" s="90"/>
      <c r="AB11" s="91"/>
      <c r="AC11" s="89"/>
      <c r="AD11" s="90"/>
      <c r="AE11" s="91">
        <v>450</v>
      </c>
      <c r="AF11" s="89">
        <v>0</v>
      </c>
      <c r="AG11" s="90"/>
      <c r="AH11" s="91"/>
      <c r="AI11" s="89"/>
      <c r="AJ11" s="90"/>
      <c r="AK11" s="91">
        <v>1040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11829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94389</v>
      </c>
      <c r="E12" s="89">
        <v>0</v>
      </c>
      <c r="F12" s="90"/>
      <c r="G12" s="88"/>
      <c r="H12" s="89"/>
      <c r="I12" s="90"/>
      <c r="J12" s="97">
        <v>950</v>
      </c>
      <c r="K12" s="89">
        <v>0</v>
      </c>
      <c r="L12" s="101"/>
      <c r="M12" s="91">
        <v>64760</v>
      </c>
      <c r="N12" s="89">
        <v>0</v>
      </c>
      <c r="O12" s="90"/>
      <c r="P12" s="91">
        <v>400</v>
      </c>
      <c r="Q12" s="89">
        <v>0</v>
      </c>
      <c r="R12" s="90"/>
      <c r="S12" s="91"/>
      <c r="T12" s="89"/>
      <c r="U12" s="90"/>
      <c r="V12" s="91">
        <v>730</v>
      </c>
      <c r="W12" s="89">
        <v>0</v>
      </c>
      <c r="X12" s="90"/>
      <c r="Y12" s="91">
        <v>0</v>
      </c>
      <c r="Z12" s="89">
        <v>0</v>
      </c>
      <c r="AA12" s="90"/>
      <c r="AB12" s="91">
        <v>65765</v>
      </c>
      <c r="AC12" s="89">
        <v>0</v>
      </c>
      <c r="AD12" s="90"/>
      <c r="AE12" s="91">
        <v>57843.29</v>
      </c>
      <c r="AF12" s="89">
        <v>0</v>
      </c>
      <c r="AG12" s="90"/>
      <c r="AH12" s="91">
        <v>4370</v>
      </c>
      <c r="AI12" s="89">
        <v>0</v>
      </c>
      <c r="AJ12" s="90"/>
      <c r="AK12" s="91">
        <v>2577.5</v>
      </c>
      <c r="AL12" s="89">
        <v>0</v>
      </c>
      <c r="AM12" s="90"/>
      <c r="AN12" s="91"/>
      <c r="AO12" s="89"/>
      <c r="AP12" s="90"/>
      <c r="AQ12" s="91">
        <v>650</v>
      </c>
      <c r="AR12" s="89">
        <v>0</v>
      </c>
      <c r="AS12" s="90"/>
      <c r="AT12" s="91"/>
      <c r="AU12" s="89"/>
      <c r="AV12" s="90"/>
      <c r="AW12" s="91">
        <v>150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292584.79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7150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>
        <v>5200</v>
      </c>
      <c r="W13" s="89">
        <v>0</v>
      </c>
      <c r="X13" s="90"/>
      <c r="Y13" s="91">
        <v>800</v>
      </c>
      <c r="Z13" s="89">
        <v>0</v>
      </c>
      <c r="AA13" s="90"/>
      <c r="AB13" s="91">
        <v>100</v>
      </c>
      <c r="AC13" s="89">
        <v>0</v>
      </c>
      <c r="AD13" s="90"/>
      <c r="AE13" s="91"/>
      <c r="AF13" s="89"/>
      <c r="AG13" s="90"/>
      <c r="AH13" s="91">
        <v>200</v>
      </c>
      <c r="AI13" s="89">
        <v>0</v>
      </c>
      <c r="AJ13" s="90"/>
      <c r="AK13" s="91">
        <v>18290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>
        <v>2000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33740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10945.210000000001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10945.210000000001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855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>
        <v>0</v>
      </c>
      <c r="AI18" s="89">
        <v>0</v>
      </c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855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13515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1800</v>
      </c>
      <c r="N19" s="89">
        <v>0</v>
      </c>
      <c r="O19" s="101"/>
      <c r="P19" s="97"/>
      <c r="Q19" s="89"/>
      <c r="R19" s="101"/>
      <c r="S19" s="97"/>
      <c r="T19" s="89"/>
      <c r="U19" s="101"/>
      <c r="V19" s="97">
        <v>1500</v>
      </c>
      <c r="W19" s="89">
        <v>0</v>
      </c>
      <c r="X19" s="101"/>
      <c r="Y19" s="97"/>
      <c r="Z19" s="89"/>
      <c r="AA19" s="101"/>
      <c r="AB19" s="97"/>
      <c r="AC19" s="89"/>
      <c r="AD19" s="101"/>
      <c r="AE19" s="97">
        <v>1100</v>
      </c>
      <c r="AF19" s="89">
        <v>0</v>
      </c>
      <c r="AG19" s="101"/>
      <c r="AH19" s="97">
        <v>0</v>
      </c>
      <c r="AI19" s="89">
        <v>0</v>
      </c>
      <c r="AJ19" s="101"/>
      <c r="AK19" s="97">
        <v>1100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12816.68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31831.68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200539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30550</v>
      </c>
      <c r="K20" s="78">
        <f t="shared" si="1"/>
        <v>0</v>
      </c>
      <c r="L20" s="77">
        <f t="shared" si="1"/>
        <v>0</v>
      </c>
      <c r="M20" s="98">
        <f t="shared" si="1"/>
        <v>78450</v>
      </c>
      <c r="N20" s="78">
        <f t="shared" si="1"/>
        <v>0</v>
      </c>
      <c r="O20" s="77">
        <f t="shared" si="1"/>
        <v>0</v>
      </c>
      <c r="P20" s="98">
        <f t="shared" si="1"/>
        <v>400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7430</v>
      </c>
      <c r="W20" s="78">
        <f t="shared" si="1"/>
        <v>0</v>
      </c>
      <c r="X20" s="77">
        <f t="shared" si="1"/>
        <v>0</v>
      </c>
      <c r="Y20" s="98">
        <f t="shared" si="1"/>
        <v>800</v>
      </c>
      <c r="Z20" s="78">
        <f t="shared" si="1"/>
        <v>0</v>
      </c>
      <c r="AA20" s="77">
        <f t="shared" si="1"/>
        <v>0</v>
      </c>
      <c r="AB20" s="98">
        <f t="shared" si="1"/>
        <v>65865</v>
      </c>
      <c r="AC20" s="78">
        <f t="shared" si="1"/>
        <v>0</v>
      </c>
      <c r="AD20" s="77">
        <f t="shared" si="1"/>
        <v>0</v>
      </c>
      <c r="AE20" s="98">
        <f t="shared" si="1"/>
        <v>66157.29000000001</v>
      </c>
      <c r="AF20" s="78">
        <f t="shared" si="1"/>
        <v>0</v>
      </c>
      <c r="AG20" s="77">
        <f t="shared" si="1"/>
        <v>0</v>
      </c>
      <c r="AH20" s="98">
        <f t="shared" si="1"/>
        <v>4570</v>
      </c>
      <c r="AI20" s="78">
        <f t="shared" si="1"/>
        <v>0</v>
      </c>
      <c r="AJ20" s="77">
        <f t="shared" si="1"/>
        <v>0</v>
      </c>
      <c r="AK20" s="98">
        <f t="shared" si="1"/>
        <v>35277.5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650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2150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12816.68</v>
      </c>
      <c r="BJ20" s="78">
        <f t="shared" si="1"/>
        <v>0</v>
      </c>
      <c r="BK20" s="77">
        <f t="shared" si="1"/>
        <v>0</v>
      </c>
      <c r="BL20" s="98">
        <f t="shared" si="1"/>
        <v>10945.210000000001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516600.68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4800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1500</v>
      </c>
      <c r="N24" s="89">
        <v>0</v>
      </c>
      <c r="O24" s="101"/>
      <c r="P24" s="97">
        <v>0</v>
      </c>
      <c r="Q24" s="89">
        <v>0</v>
      </c>
      <c r="R24" s="101"/>
      <c r="S24" s="97"/>
      <c r="T24" s="89"/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5350</v>
      </c>
      <c r="AF24" s="89">
        <v>0</v>
      </c>
      <c r="AG24" s="101"/>
      <c r="AH24" s="97">
        <v>0</v>
      </c>
      <c r="AI24" s="89">
        <v>0</v>
      </c>
      <c r="AJ24" s="101"/>
      <c r="AK24" s="97">
        <v>3600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15250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350</v>
      </c>
      <c r="E27" s="89">
        <v>0</v>
      </c>
      <c r="F27" s="90"/>
      <c r="G27" s="88"/>
      <c r="H27" s="89"/>
      <c r="I27" s="90"/>
      <c r="J27" s="97">
        <v>0</v>
      </c>
      <c r="K27" s="89">
        <v>0</v>
      </c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350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5150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1500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5350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3600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15600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>
        <v>0</v>
      </c>
      <c r="W31" s="89">
        <v>0</v>
      </c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21098.03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21098.03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21098.03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21098.03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113850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113850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11984</v>
      </c>
      <c r="BS50" s="89">
        <v>0</v>
      </c>
      <c r="BT50" s="101"/>
      <c r="BU50" s="76"/>
      <c r="BV50" s="85">
        <f t="shared" si="9"/>
        <v>11984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125834</v>
      </c>
      <c r="BS51" s="78">
        <f>BS49+BS50</f>
        <v>0</v>
      </c>
      <c r="BT51" s="77">
        <f>BT49+BT50</f>
        <v>0</v>
      </c>
      <c r="BU51" s="85"/>
      <c r="BV51" s="85">
        <f>BV49+BV50</f>
        <v>125834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205689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30550</v>
      </c>
      <c r="K53" s="86">
        <f t="shared" si="11"/>
        <v>0</v>
      </c>
      <c r="L53" s="86">
        <f t="shared" si="11"/>
        <v>0</v>
      </c>
      <c r="M53" s="86">
        <f t="shared" si="11"/>
        <v>79950</v>
      </c>
      <c r="N53" s="86">
        <f t="shared" si="11"/>
        <v>0</v>
      </c>
      <c r="O53" s="86">
        <f t="shared" si="11"/>
        <v>0</v>
      </c>
      <c r="P53" s="86">
        <f t="shared" si="11"/>
        <v>400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7430</v>
      </c>
      <c r="W53" s="86">
        <f t="shared" si="11"/>
        <v>0</v>
      </c>
      <c r="X53" s="86">
        <f t="shared" si="11"/>
        <v>0</v>
      </c>
      <c r="Y53" s="86">
        <f t="shared" si="11"/>
        <v>800</v>
      </c>
      <c r="Z53" s="86">
        <f t="shared" si="11"/>
        <v>0</v>
      </c>
      <c r="AA53" s="86">
        <f t="shared" si="11"/>
        <v>0</v>
      </c>
      <c r="AB53" s="86">
        <f t="shared" si="11"/>
        <v>65865</v>
      </c>
      <c r="AC53" s="86">
        <f t="shared" si="11"/>
        <v>0</v>
      </c>
      <c r="AD53" s="86">
        <f t="shared" si="11"/>
        <v>0</v>
      </c>
      <c r="AE53" s="86">
        <f t="shared" si="11"/>
        <v>71507.29000000001</v>
      </c>
      <c r="AF53" s="86">
        <f t="shared" si="11"/>
        <v>0</v>
      </c>
      <c r="AG53" s="86">
        <f t="shared" si="11"/>
        <v>0</v>
      </c>
      <c r="AH53" s="86">
        <f t="shared" si="11"/>
        <v>4570</v>
      </c>
      <c r="AI53" s="86">
        <f t="shared" si="11"/>
        <v>0</v>
      </c>
      <c r="AJ53" s="86">
        <f t="shared" si="11"/>
        <v>0</v>
      </c>
      <c r="AK53" s="86">
        <f t="shared" si="11"/>
        <v>38877.5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650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2150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12816.68</v>
      </c>
      <c r="BJ53" s="86">
        <f t="shared" si="11"/>
        <v>0</v>
      </c>
      <c r="BK53" s="86">
        <f t="shared" si="11"/>
        <v>0</v>
      </c>
      <c r="BL53" s="86">
        <f t="shared" si="11"/>
        <v>32043.239999999998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125834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679132.71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77046</v>
      </c>
      <c r="E10" s="89">
        <v>0</v>
      </c>
      <c r="F10" s="90"/>
      <c r="G10" s="88"/>
      <c r="H10" s="89"/>
      <c r="I10" s="90"/>
      <c r="J10" s="97">
        <v>27600</v>
      </c>
      <c r="K10" s="89">
        <v>0</v>
      </c>
      <c r="L10" s="101"/>
      <c r="M10" s="91">
        <v>11140</v>
      </c>
      <c r="N10" s="89">
        <v>0</v>
      </c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6764</v>
      </c>
      <c r="AF10" s="89">
        <v>0</v>
      </c>
      <c r="AG10" s="90"/>
      <c r="AH10" s="91"/>
      <c r="AI10" s="89"/>
      <c r="AJ10" s="90"/>
      <c r="AK10" s="91">
        <v>12270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134820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7593</v>
      </c>
      <c r="E11" s="89">
        <v>0</v>
      </c>
      <c r="F11" s="90"/>
      <c r="G11" s="88"/>
      <c r="H11" s="89"/>
      <c r="I11" s="90"/>
      <c r="J11" s="97">
        <v>2000</v>
      </c>
      <c r="K11" s="89">
        <v>0</v>
      </c>
      <c r="L11" s="101"/>
      <c r="M11" s="91">
        <v>750</v>
      </c>
      <c r="N11" s="89">
        <v>0</v>
      </c>
      <c r="O11" s="90"/>
      <c r="P11" s="91"/>
      <c r="Q11" s="89"/>
      <c r="R11" s="90"/>
      <c r="S11" s="91"/>
      <c r="T11" s="89"/>
      <c r="U11" s="90"/>
      <c r="V11" s="91">
        <v>0</v>
      </c>
      <c r="W11" s="89">
        <v>0</v>
      </c>
      <c r="X11" s="90"/>
      <c r="Y11" s="91"/>
      <c r="Z11" s="89"/>
      <c r="AA11" s="90"/>
      <c r="AB11" s="91"/>
      <c r="AC11" s="89"/>
      <c r="AD11" s="90"/>
      <c r="AE11" s="91">
        <v>450</v>
      </c>
      <c r="AF11" s="89">
        <v>0</v>
      </c>
      <c r="AG11" s="90"/>
      <c r="AH11" s="91"/>
      <c r="AI11" s="89"/>
      <c r="AJ11" s="90"/>
      <c r="AK11" s="91">
        <v>1040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11833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94718.59999999999</v>
      </c>
      <c r="E12" s="89">
        <v>0</v>
      </c>
      <c r="F12" s="90"/>
      <c r="G12" s="88"/>
      <c r="H12" s="89"/>
      <c r="I12" s="90"/>
      <c r="J12" s="97">
        <v>950</v>
      </c>
      <c r="K12" s="89">
        <v>0</v>
      </c>
      <c r="L12" s="101"/>
      <c r="M12" s="91">
        <v>64984.5</v>
      </c>
      <c r="N12" s="89">
        <v>0</v>
      </c>
      <c r="O12" s="90"/>
      <c r="P12" s="91">
        <v>400</v>
      </c>
      <c r="Q12" s="89">
        <v>0</v>
      </c>
      <c r="R12" s="90"/>
      <c r="S12" s="91"/>
      <c r="T12" s="89"/>
      <c r="U12" s="90"/>
      <c r="V12" s="91">
        <v>750</v>
      </c>
      <c r="W12" s="89">
        <v>0</v>
      </c>
      <c r="X12" s="90"/>
      <c r="Y12" s="91">
        <v>0</v>
      </c>
      <c r="Z12" s="89">
        <v>0</v>
      </c>
      <c r="AA12" s="90"/>
      <c r="AB12" s="91">
        <v>65975</v>
      </c>
      <c r="AC12" s="89">
        <v>0</v>
      </c>
      <c r="AD12" s="90"/>
      <c r="AE12" s="91">
        <v>57901.8</v>
      </c>
      <c r="AF12" s="89">
        <v>0</v>
      </c>
      <c r="AG12" s="90"/>
      <c r="AH12" s="91">
        <v>4421</v>
      </c>
      <c r="AI12" s="89">
        <v>0</v>
      </c>
      <c r="AJ12" s="90"/>
      <c r="AK12" s="91">
        <v>2588.5</v>
      </c>
      <c r="AL12" s="89">
        <v>0</v>
      </c>
      <c r="AM12" s="90"/>
      <c r="AN12" s="91"/>
      <c r="AO12" s="89"/>
      <c r="AP12" s="90"/>
      <c r="AQ12" s="91">
        <v>952</v>
      </c>
      <c r="AR12" s="89">
        <v>0</v>
      </c>
      <c r="AS12" s="90"/>
      <c r="AT12" s="91"/>
      <c r="AU12" s="89"/>
      <c r="AV12" s="90"/>
      <c r="AW12" s="91">
        <v>150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293791.39999999997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7075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>
        <v>5250</v>
      </c>
      <c r="W13" s="89">
        <v>0</v>
      </c>
      <c r="X13" s="90"/>
      <c r="Y13" s="91">
        <v>808</v>
      </c>
      <c r="Z13" s="89">
        <v>0</v>
      </c>
      <c r="AA13" s="90"/>
      <c r="AB13" s="91">
        <v>100</v>
      </c>
      <c r="AC13" s="89">
        <v>0</v>
      </c>
      <c r="AD13" s="90"/>
      <c r="AE13" s="91"/>
      <c r="AF13" s="89"/>
      <c r="AG13" s="90"/>
      <c r="AH13" s="91">
        <v>200</v>
      </c>
      <c r="AI13" s="89">
        <v>0</v>
      </c>
      <c r="AJ13" s="90"/>
      <c r="AK13" s="91">
        <v>18345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>
        <v>2000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33778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9947.060000000001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9947.060000000001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860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>
        <v>0</v>
      </c>
      <c r="AI18" s="89">
        <v>0</v>
      </c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860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13037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1800</v>
      </c>
      <c r="N19" s="89">
        <v>0</v>
      </c>
      <c r="O19" s="101"/>
      <c r="P19" s="97"/>
      <c r="Q19" s="89"/>
      <c r="R19" s="101"/>
      <c r="S19" s="97"/>
      <c r="T19" s="89"/>
      <c r="U19" s="101"/>
      <c r="V19" s="97">
        <v>1500</v>
      </c>
      <c r="W19" s="89">
        <v>0</v>
      </c>
      <c r="X19" s="101"/>
      <c r="Y19" s="97"/>
      <c r="Z19" s="89"/>
      <c r="AA19" s="101"/>
      <c r="AB19" s="97"/>
      <c r="AC19" s="89"/>
      <c r="AD19" s="101"/>
      <c r="AE19" s="97">
        <v>1100</v>
      </c>
      <c r="AF19" s="89">
        <v>0</v>
      </c>
      <c r="AG19" s="101"/>
      <c r="AH19" s="97">
        <v>0</v>
      </c>
      <c r="AI19" s="89">
        <v>0</v>
      </c>
      <c r="AJ19" s="101"/>
      <c r="AK19" s="97">
        <v>1100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13031.49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31568.489999999998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200329.59999999998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30550</v>
      </c>
      <c r="K20" s="78">
        <f t="shared" si="1"/>
        <v>0</v>
      </c>
      <c r="L20" s="77">
        <f t="shared" si="1"/>
        <v>0</v>
      </c>
      <c r="M20" s="98">
        <f t="shared" si="1"/>
        <v>78674.5</v>
      </c>
      <c r="N20" s="78">
        <f t="shared" si="1"/>
        <v>0</v>
      </c>
      <c r="O20" s="77">
        <f t="shared" si="1"/>
        <v>0</v>
      </c>
      <c r="P20" s="98">
        <f t="shared" si="1"/>
        <v>400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7500</v>
      </c>
      <c r="W20" s="78">
        <f t="shared" si="1"/>
        <v>0</v>
      </c>
      <c r="X20" s="77">
        <f t="shared" si="1"/>
        <v>0</v>
      </c>
      <c r="Y20" s="98">
        <f t="shared" si="1"/>
        <v>808</v>
      </c>
      <c r="Z20" s="78">
        <f t="shared" si="1"/>
        <v>0</v>
      </c>
      <c r="AA20" s="77">
        <f t="shared" si="1"/>
        <v>0</v>
      </c>
      <c r="AB20" s="98">
        <f t="shared" si="1"/>
        <v>66075</v>
      </c>
      <c r="AC20" s="78">
        <f t="shared" si="1"/>
        <v>0</v>
      </c>
      <c r="AD20" s="77">
        <f t="shared" si="1"/>
        <v>0</v>
      </c>
      <c r="AE20" s="98">
        <f t="shared" si="1"/>
        <v>66215.8</v>
      </c>
      <c r="AF20" s="78">
        <f t="shared" si="1"/>
        <v>0</v>
      </c>
      <c r="AG20" s="77">
        <f t="shared" si="1"/>
        <v>0</v>
      </c>
      <c r="AH20" s="98">
        <f t="shared" si="1"/>
        <v>4621</v>
      </c>
      <c r="AI20" s="78">
        <f t="shared" si="1"/>
        <v>0</v>
      </c>
      <c r="AJ20" s="77">
        <f t="shared" si="1"/>
        <v>0</v>
      </c>
      <c r="AK20" s="98">
        <f t="shared" si="1"/>
        <v>35343.5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952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2150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13031.49</v>
      </c>
      <c r="BJ20" s="78">
        <f t="shared" si="1"/>
        <v>0</v>
      </c>
      <c r="BK20" s="77">
        <f t="shared" si="1"/>
        <v>0</v>
      </c>
      <c r="BL20" s="98">
        <f t="shared" si="1"/>
        <v>9947.060000000001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516597.94999999995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4700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1700</v>
      </c>
      <c r="N24" s="89">
        <v>0</v>
      </c>
      <c r="O24" s="101"/>
      <c r="P24" s="97">
        <v>0</v>
      </c>
      <c r="Q24" s="89">
        <v>0</v>
      </c>
      <c r="R24" s="101"/>
      <c r="S24" s="97"/>
      <c r="T24" s="89"/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5400</v>
      </c>
      <c r="AF24" s="89">
        <v>0</v>
      </c>
      <c r="AG24" s="101"/>
      <c r="AH24" s="97">
        <v>0</v>
      </c>
      <c r="AI24" s="89">
        <v>0</v>
      </c>
      <c r="AJ24" s="101"/>
      <c r="AK24" s="97">
        <v>3550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15350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350</v>
      </c>
      <c r="E27" s="89">
        <v>0</v>
      </c>
      <c r="F27" s="90"/>
      <c r="G27" s="88"/>
      <c r="H27" s="89"/>
      <c r="I27" s="90"/>
      <c r="J27" s="97">
        <v>0</v>
      </c>
      <c r="K27" s="89">
        <v>0</v>
      </c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350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5050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1700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5400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3550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15700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>
        <v>0</v>
      </c>
      <c r="W31" s="89">
        <v>0</v>
      </c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22095.88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22095.88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22095.88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22095.88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113850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113850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11974</v>
      </c>
      <c r="BS50" s="89">
        <v>0</v>
      </c>
      <c r="BT50" s="101"/>
      <c r="BU50" s="76"/>
      <c r="BV50" s="85">
        <f t="shared" si="9"/>
        <v>11974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125824</v>
      </c>
      <c r="BS51" s="78">
        <f>BS49+BS50</f>
        <v>0</v>
      </c>
      <c r="BT51" s="77">
        <f>BT49+BT50</f>
        <v>0</v>
      </c>
      <c r="BU51" s="85"/>
      <c r="BV51" s="85">
        <f>BV49+BV50</f>
        <v>125824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205379.59999999998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30550</v>
      </c>
      <c r="K53" s="86">
        <f t="shared" si="11"/>
        <v>0</v>
      </c>
      <c r="L53" s="86">
        <f t="shared" si="11"/>
        <v>0</v>
      </c>
      <c r="M53" s="86">
        <f t="shared" si="11"/>
        <v>80374.5</v>
      </c>
      <c r="N53" s="86">
        <f t="shared" si="11"/>
        <v>0</v>
      </c>
      <c r="O53" s="86">
        <f t="shared" si="11"/>
        <v>0</v>
      </c>
      <c r="P53" s="86">
        <f t="shared" si="11"/>
        <v>400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7500</v>
      </c>
      <c r="W53" s="86">
        <f t="shared" si="11"/>
        <v>0</v>
      </c>
      <c r="X53" s="86">
        <f t="shared" si="11"/>
        <v>0</v>
      </c>
      <c r="Y53" s="86">
        <f t="shared" si="11"/>
        <v>808</v>
      </c>
      <c r="Z53" s="86">
        <f t="shared" si="11"/>
        <v>0</v>
      </c>
      <c r="AA53" s="86">
        <f t="shared" si="11"/>
        <v>0</v>
      </c>
      <c r="AB53" s="86">
        <f t="shared" si="11"/>
        <v>66075</v>
      </c>
      <c r="AC53" s="86">
        <f t="shared" si="11"/>
        <v>0</v>
      </c>
      <c r="AD53" s="86">
        <f t="shared" si="11"/>
        <v>0</v>
      </c>
      <c r="AE53" s="86">
        <f t="shared" si="11"/>
        <v>71615.8</v>
      </c>
      <c r="AF53" s="86">
        <f t="shared" si="11"/>
        <v>0</v>
      </c>
      <c r="AG53" s="86">
        <f t="shared" si="11"/>
        <v>0</v>
      </c>
      <c r="AH53" s="86">
        <f t="shared" si="11"/>
        <v>4621</v>
      </c>
      <c r="AI53" s="86">
        <f t="shared" si="11"/>
        <v>0</v>
      </c>
      <c r="AJ53" s="86">
        <f t="shared" si="11"/>
        <v>0</v>
      </c>
      <c r="AK53" s="86">
        <f t="shared" si="11"/>
        <v>38893.5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952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2150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13031.49</v>
      </c>
      <c r="BJ53" s="86">
        <f t="shared" si="11"/>
        <v>0</v>
      </c>
      <c r="BK53" s="86">
        <f t="shared" si="11"/>
        <v>0</v>
      </c>
      <c r="BL53" s="86">
        <f t="shared" si="11"/>
        <v>32042.940000000002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125824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680217.83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2019-04-26T08:23:14Z</dcterms:modified>
  <cp:category/>
  <cp:version/>
  <cp:contentType/>
  <cp:contentStatus/>
</cp:coreProperties>
</file>