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<sst xmlns="http://schemas.openxmlformats.org/spreadsheetml/2006/main" count="870" uniqueCount="151">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</sst>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243686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344845</v>
      </c>
      <c r="E10" s="45">
        <v>404921.24999999994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136139</v>
      </c>
      <c r="E14" s="45">
        <v>140205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480984</v>
      </c>
      <c r="E16" s="51">
        <f>E10+E11+E12+E13+E14+E15</f>
        <v>545126.25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15500</v>
      </c>
      <c r="E18" s="45">
        <v>15500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15500</v>
      </c>
      <c r="E23" s="51">
        <f>E18+E19+E20+E21+E22</f>
        <v>15500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22960</v>
      </c>
      <c r="E25" s="45">
        <v>29038.87</v>
      </c>
    </row>
    <row r="26" spans="2:5" ht="15">
      <c r="B26" s="13">
        <v>30200</v>
      </c>
      <c r="C26" s="54" t="s">
        <v>28</v>
      </c>
      <c r="D26" s="39">
        <v>250</v>
      </c>
      <c r="E26" s="45">
        <v>250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1000</v>
      </c>
      <c r="E28" s="45">
        <v>1000</v>
      </c>
    </row>
    <row r="29" spans="2:5" ht="15">
      <c r="B29" s="13">
        <v>30500</v>
      </c>
      <c r="C29" s="54" t="s">
        <v>31</v>
      </c>
      <c r="D29" s="60">
        <v>33200</v>
      </c>
      <c r="E29" s="50">
        <v>62350.29</v>
      </c>
    </row>
    <row r="30" spans="2:5" ht="15.75" thickBot="1">
      <c r="B30" s="16">
        <v>30000</v>
      </c>
      <c r="C30" s="15" t="s">
        <v>32</v>
      </c>
      <c r="D30" s="48">
        <f>D25+D26+D27+D28+D29</f>
        <v>57420</v>
      </c>
      <c r="E30" s="51">
        <f>E25+E26+E27+E28+E29</f>
        <v>92649.16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21933</v>
      </c>
      <c r="E33" s="59">
        <v>202492.34000000003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7067</v>
      </c>
      <c r="E36" s="50">
        <v>7067</v>
      </c>
    </row>
    <row r="37" spans="2:5" ht="15.75" thickBot="1">
      <c r="B37" s="16">
        <v>40000</v>
      </c>
      <c r="C37" s="15" t="s">
        <v>40</v>
      </c>
      <c r="D37" s="48">
        <f>D32+D33+D34+D35+D36</f>
        <v>29000</v>
      </c>
      <c r="E37" s="51">
        <f>E32+E33+E34+E35+E36</f>
        <v>209559.34000000003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130000</v>
      </c>
      <c r="E51" s="62">
        <v>130000</v>
      </c>
    </row>
    <row r="52" spans="2:5" ht="15.75" thickBot="1">
      <c r="B52" s="16">
        <v>70000</v>
      </c>
      <c r="C52" s="15" t="s">
        <v>58</v>
      </c>
      <c r="D52" s="48">
        <f>D51</f>
        <v>130000</v>
      </c>
      <c r="E52" s="51">
        <f>E51</f>
        <v>130000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163000</v>
      </c>
      <c r="E54" s="45">
        <v>163990</v>
      </c>
    </row>
    <row r="55" spans="2:5" ht="15">
      <c r="B55" s="13">
        <v>90200</v>
      </c>
      <c r="C55" s="54" t="s">
        <v>62</v>
      </c>
      <c r="D55" s="61">
        <v>58275</v>
      </c>
      <c r="E55" s="62">
        <v>72597.12</v>
      </c>
    </row>
    <row r="56" spans="2:5" ht="15.75" thickBot="1">
      <c r="B56" s="16">
        <v>90000</v>
      </c>
      <c r="C56" s="15" t="s">
        <v>63</v>
      </c>
      <c r="D56" s="48">
        <f>D54+D55</f>
        <v>221275</v>
      </c>
      <c r="E56" s="51">
        <f>E54+E55</f>
        <v>236587.12</v>
      </c>
    </row>
    <row r="57" spans="2:5" ht="16.5" thickBot="1" thickTop="1">
      <c r="B57" s="109" t="s">
        <v>64</v>
      </c>
      <c r="C57" s="110"/>
      <c r="D57" s="52">
        <f>D16+D23+D30+D37+D43+D49+D52+D56</f>
        <v>934179</v>
      </c>
      <c r="E57" s="55">
        <f>E16+E23+E30+E37+E43+E49+E52+E56</f>
        <v>1229421.87</v>
      </c>
    </row>
    <row r="58" spans="2:5" ht="16.5" thickBot="1" thickTop="1">
      <c r="B58" s="109" t="s">
        <v>65</v>
      </c>
      <c r="C58" s="110"/>
      <c r="D58" s="52">
        <f>D57+D5+D6+D7+D8</f>
        <v>934179</v>
      </c>
      <c r="E58" s="55">
        <f>E57+E5+E6+E7+E8</f>
        <v>1473107.87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343745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135000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478745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23960</v>
      </c>
      <c r="E25" s="45"/>
    </row>
    <row r="26" spans="2:5" ht="15">
      <c r="B26" s="13">
        <v>30200</v>
      </c>
      <c r="C26" s="54" t="s">
        <v>28</v>
      </c>
      <c r="D26" s="39">
        <v>250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33800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59020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130000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130000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163000</v>
      </c>
      <c r="E54" s="45"/>
    </row>
    <row r="55" spans="2:5" ht="15">
      <c r="B55" s="13">
        <v>90200</v>
      </c>
      <c r="C55" s="54" t="s">
        <v>62</v>
      </c>
      <c r="D55" s="61">
        <v>58275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221275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907540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907540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343645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134000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477645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23960</v>
      </c>
      <c r="E25" s="45"/>
    </row>
    <row r="26" spans="2:5" ht="15">
      <c r="B26" s="13">
        <v>30200</v>
      </c>
      <c r="C26" s="54" t="s">
        <v>28</v>
      </c>
      <c r="D26" s="39">
        <v>250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1000</v>
      </c>
      <c r="E28" s="45"/>
    </row>
    <row r="29" spans="2:5" ht="15">
      <c r="B29" s="13">
        <v>30500</v>
      </c>
      <c r="C29" s="54" t="s">
        <v>31</v>
      </c>
      <c r="D29" s="60">
        <v>33800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59020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130000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130000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163000</v>
      </c>
      <c r="E54" s="45"/>
    </row>
    <row r="55" spans="2:5" ht="15">
      <c r="B55" s="13">
        <v>90200</v>
      </c>
      <c r="C55" s="54" t="s">
        <v>62</v>
      </c>
      <c r="D55" s="61">
        <v>58275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221275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906440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906440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143386</v>
      </c>
      <c r="E10" s="89">
        <v>0</v>
      </c>
      <c r="F10" s="90">
        <v>153282.06</v>
      </c>
      <c r="G10" s="88"/>
      <c r="H10" s="89"/>
      <c r="I10" s="90"/>
      <c r="J10" s="97"/>
      <c r="K10" s="89"/>
      <c r="L10" s="101"/>
      <c r="M10" s="91">
        <v>31595</v>
      </c>
      <c r="N10" s="89">
        <v>0</v>
      </c>
      <c r="O10" s="90">
        <v>35384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14311</v>
      </c>
      <c r="AF10" s="89">
        <v>0</v>
      </c>
      <c r="AG10" s="90">
        <v>15506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189292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204172.06</v>
      </c>
    </row>
    <row r="11" spans="2:76" ht="15">
      <c r="B11" s="13">
        <v>102</v>
      </c>
      <c r="C11" s="25" t="s">
        <v>92</v>
      </c>
      <c r="D11" s="88">
        <v>10597</v>
      </c>
      <c r="E11" s="89">
        <v>0</v>
      </c>
      <c r="F11" s="90">
        <v>10597</v>
      </c>
      <c r="G11" s="88"/>
      <c r="H11" s="89"/>
      <c r="I11" s="90"/>
      <c r="J11" s="97"/>
      <c r="K11" s="89"/>
      <c r="L11" s="101"/>
      <c r="M11" s="91">
        <v>2078</v>
      </c>
      <c r="N11" s="89">
        <v>0</v>
      </c>
      <c r="O11" s="90">
        <v>2078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1433</v>
      </c>
      <c r="AF11" s="89">
        <v>0</v>
      </c>
      <c r="AG11" s="90">
        <v>1433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14108</v>
      </c>
      <c r="BW11" s="77">
        <f t="shared" si="1"/>
        <v>0</v>
      </c>
      <c r="BX11" s="79">
        <f t="shared" si="2"/>
        <v>14108</v>
      </c>
    </row>
    <row r="12" spans="2:76" ht="15">
      <c r="B12" s="13">
        <v>103</v>
      </c>
      <c r="C12" s="25" t="s">
        <v>93</v>
      </c>
      <c r="D12" s="88">
        <v>73044</v>
      </c>
      <c r="E12" s="89">
        <v>0</v>
      </c>
      <c r="F12" s="90">
        <v>88246.90999999999</v>
      </c>
      <c r="G12" s="88"/>
      <c r="H12" s="89"/>
      <c r="I12" s="90"/>
      <c r="J12" s="97"/>
      <c r="K12" s="89"/>
      <c r="L12" s="101"/>
      <c r="M12" s="91">
        <v>1000</v>
      </c>
      <c r="N12" s="89">
        <v>0</v>
      </c>
      <c r="O12" s="90">
        <v>1864.4</v>
      </c>
      <c r="P12" s="91">
        <v>0</v>
      </c>
      <c r="Q12" s="89">
        <v>0</v>
      </c>
      <c r="R12" s="90">
        <v>0</v>
      </c>
      <c r="S12" s="91">
        <v>1200</v>
      </c>
      <c r="T12" s="89">
        <v>0</v>
      </c>
      <c r="U12" s="90">
        <v>1200</v>
      </c>
      <c r="V12" s="91">
        <v>1200</v>
      </c>
      <c r="W12" s="89">
        <v>0</v>
      </c>
      <c r="X12" s="90">
        <v>1200</v>
      </c>
      <c r="Y12" s="91">
        <v>400</v>
      </c>
      <c r="Z12" s="89">
        <v>0</v>
      </c>
      <c r="AA12" s="90">
        <v>400</v>
      </c>
      <c r="AB12" s="91">
        <v>79890</v>
      </c>
      <c r="AC12" s="89">
        <v>0</v>
      </c>
      <c r="AD12" s="90">
        <v>92972.44</v>
      </c>
      <c r="AE12" s="91">
        <v>40650</v>
      </c>
      <c r="AF12" s="89">
        <v>0</v>
      </c>
      <c r="AG12" s="90">
        <v>51557.520000000004</v>
      </c>
      <c r="AH12" s="91"/>
      <c r="AI12" s="89"/>
      <c r="AJ12" s="90"/>
      <c r="AK12" s="91">
        <v>1600</v>
      </c>
      <c r="AL12" s="89">
        <v>0</v>
      </c>
      <c r="AM12" s="90">
        <v>4338.1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198984</v>
      </c>
      <c r="BW12" s="77">
        <f t="shared" si="1"/>
        <v>0</v>
      </c>
      <c r="BX12" s="79">
        <f t="shared" si="2"/>
        <v>241779.37000000002</v>
      </c>
    </row>
    <row r="13" spans="2:76" ht="15">
      <c r="B13" s="13">
        <v>104</v>
      </c>
      <c r="C13" s="25" t="s">
        <v>19</v>
      </c>
      <c r="D13" s="88">
        <v>23150</v>
      </c>
      <c r="E13" s="89">
        <v>0</v>
      </c>
      <c r="F13" s="90">
        <v>25613.38</v>
      </c>
      <c r="G13" s="88"/>
      <c r="H13" s="89"/>
      <c r="I13" s="90"/>
      <c r="J13" s="97">
        <v>7800</v>
      </c>
      <c r="K13" s="89">
        <v>0</v>
      </c>
      <c r="L13" s="101">
        <v>7800</v>
      </c>
      <c r="M13" s="91">
        <v>19700</v>
      </c>
      <c r="N13" s="89">
        <v>0</v>
      </c>
      <c r="O13" s="90">
        <v>19700</v>
      </c>
      <c r="P13" s="91">
        <v>400</v>
      </c>
      <c r="Q13" s="89">
        <v>0</v>
      </c>
      <c r="R13" s="90">
        <v>400</v>
      </c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>
        <v>2100</v>
      </c>
      <c r="AF13" s="89">
        <v>0</v>
      </c>
      <c r="AG13" s="90">
        <v>2100</v>
      </c>
      <c r="AH13" s="91">
        <v>780</v>
      </c>
      <c r="AI13" s="89">
        <v>0</v>
      </c>
      <c r="AJ13" s="90">
        <v>1534</v>
      </c>
      <c r="AK13" s="91">
        <v>21850</v>
      </c>
      <c r="AL13" s="89">
        <v>0</v>
      </c>
      <c r="AM13" s="90">
        <v>22300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75780</v>
      </c>
      <c r="BW13" s="77">
        <f t="shared" si="1"/>
        <v>0</v>
      </c>
      <c r="BX13" s="79">
        <f t="shared" si="2"/>
        <v>79447.38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8355</v>
      </c>
      <c r="BM16" s="89">
        <v>0</v>
      </c>
      <c r="BN16" s="90">
        <v>8355</v>
      </c>
      <c r="BO16" s="91"/>
      <c r="BP16" s="89"/>
      <c r="BQ16" s="90"/>
      <c r="BR16" s="97"/>
      <c r="BS16" s="89"/>
      <c r="BT16" s="101"/>
      <c r="BU16" s="76"/>
      <c r="BV16" s="85">
        <f t="shared" si="0"/>
        <v>8355</v>
      </c>
      <c r="BW16" s="77">
        <f t="shared" si="1"/>
        <v>0</v>
      </c>
      <c r="BX16" s="79">
        <f t="shared" si="2"/>
        <v>8355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20200</v>
      </c>
      <c r="E18" s="89">
        <v>0</v>
      </c>
      <c r="F18" s="90">
        <v>40642.21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20200</v>
      </c>
      <c r="BW18" s="77">
        <f t="shared" si="1"/>
        <v>0</v>
      </c>
      <c r="BX18" s="79">
        <f t="shared" si="2"/>
        <v>40642.21</v>
      </c>
    </row>
    <row r="19" spans="2:76" ht="15">
      <c r="B19" s="13">
        <v>110</v>
      </c>
      <c r="C19" s="25" t="s">
        <v>98</v>
      </c>
      <c r="D19" s="88">
        <v>7900</v>
      </c>
      <c r="E19" s="89">
        <v>0</v>
      </c>
      <c r="F19" s="90">
        <v>7900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3650</v>
      </c>
      <c r="AF19" s="89">
        <v>0</v>
      </c>
      <c r="AG19" s="101">
        <v>3650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20947</v>
      </c>
      <c r="BJ19" s="89">
        <v>0</v>
      </c>
      <c r="BK19" s="101">
        <v>5000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32497</v>
      </c>
      <c r="BW19" s="77">
        <f t="shared" si="1"/>
        <v>0</v>
      </c>
      <c r="BX19" s="79">
        <f t="shared" si="2"/>
        <v>16550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278277</v>
      </c>
      <c r="E20" s="78">
        <f t="shared" si="3"/>
        <v>0</v>
      </c>
      <c r="F20" s="79">
        <f t="shared" si="3"/>
        <v>326281.56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7800</v>
      </c>
      <c r="K20" s="78">
        <f t="shared" si="3"/>
        <v>0</v>
      </c>
      <c r="L20" s="77">
        <f t="shared" si="3"/>
        <v>7800</v>
      </c>
      <c r="M20" s="98">
        <f t="shared" si="3"/>
        <v>54373</v>
      </c>
      <c r="N20" s="78">
        <f t="shared" si="3"/>
        <v>0</v>
      </c>
      <c r="O20" s="77">
        <f t="shared" si="3"/>
        <v>59026.4</v>
      </c>
      <c r="P20" s="98">
        <f t="shared" si="3"/>
        <v>400</v>
      </c>
      <c r="Q20" s="78">
        <f t="shared" si="3"/>
        <v>0</v>
      </c>
      <c r="R20" s="77">
        <f t="shared" si="3"/>
        <v>400</v>
      </c>
      <c r="S20" s="98">
        <f t="shared" si="3"/>
        <v>1200</v>
      </c>
      <c r="T20" s="78">
        <f t="shared" si="3"/>
        <v>0</v>
      </c>
      <c r="U20" s="77">
        <f t="shared" si="3"/>
        <v>1200</v>
      </c>
      <c r="V20" s="98">
        <f t="shared" si="3"/>
        <v>1200</v>
      </c>
      <c r="W20" s="78">
        <f t="shared" si="3"/>
        <v>0</v>
      </c>
      <c r="X20" s="77">
        <f t="shared" si="3"/>
        <v>1200</v>
      </c>
      <c r="Y20" s="98">
        <f t="shared" si="3"/>
        <v>400</v>
      </c>
      <c r="Z20" s="78">
        <f t="shared" si="3"/>
        <v>0</v>
      </c>
      <c r="AA20" s="77">
        <f t="shared" si="3"/>
        <v>400</v>
      </c>
      <c r="AB20" s="98">
        <f t="shared" si="3"/>
        <v>79890</v>
      </c>
      <c r="AC20" s="78">
        <f t="shared" si="3"/>
        <v>0</v>
      </c>
      <c r="AD20" s="77">
        <f t="shared" si="3"/>
        <v>92972.44</v>
      </c>
      <c r="AE20" s="98">
        <f t="shared" si="3"/>
        <v>62144</v>
      </c>
      <c r="AF20" s="78">
        <f t="shared" si="3"/>
        <v>0</v>
      </c>
      <c r="AG20" s="77">
        <f t="shared" si="3"/>
        <v>74246.52</v>
      </c>
      <c r="AH20" s="98">
        <f t="shared" si="3"/>
        <v>780</v>
      </c>
      <c r="AI20" s="78">
        <f t="shared" si="3"/>
        <v>0</v>
      </c>
      <c r="AJ20" s="77">
        <f t="shared" si="3"/>
        <v>1534</v>
      </c>
      <c r="AK20" s="98">
        <f t="shared" si="3"/>
        <v>23450</v>
      </c>
      <c r="AL20" s="78">
        <f t="shared" si="3"/>
        <v>0</v>
      </c>
      <c r="AM20" s="77">
        <f t="shared" si="3"/>
        <v>26638.1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20947</v>
      </c>
      <c r="BJ20" s="78">
        <f t="shared" si="3"/>
        <v>0</v>
      </c>
      <c r="BK20" s="77">
        <f t="shared" si="3"/>
        <v>5000</v>
      </c>
      <c r="BL20" s="98">
        <f t="shared" si="3"/>
        <v>8355</v>
      </c>
      <c r="BM20" s="78">
        <f t="shared" si="3"/>
        <v>0</v>
      </c>
      <c r="BN20" s="77">
        <f t="shared" si="3"/>
        <v>8355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539216</v>
      </c>
      <c r="BW20" s="77">
        <f>BW10+BW11+BW12+BW13+BW14+BW15+BW16+BW17+BW18+BW19</f>
        <v>0</v>
      </c>
      <c r="BX20" s="95">
        <f>BX10+BX11+BX12+BX13+BX14+BX15+BX16+BX17+BX18+BX19</f>
        <v>605054.02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5000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10957.78</v>
      </c>
      <c r="V24" s="97"/>
      <c r="W24" s="89"/>
      <c r="X24" s="101"/>
      <c r="Y24" s="97">
        <v>0</v>
      </c>
      <c r="Z24" s="89">
        <v>0</v>
      </c>
      <c r="AA24" s="101">
        <v>6979</v>
      </c>
      <c r="AB24" s="97">
        <v>24000</v>
      </c>
      <c r="AC24" s="89">
        <v>0</v>
      </c>
      <c r="AD24" s="101">
        <v>24000</v>
      </c>
      <c r="AE24" s="97">
        <v>0</v>
      </c>
      <c r="AF24" s="89">
        <v>0</v>
      </c>
      <c r="AG24" s="101">
        <v>183502.45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29000</v>
      </c>
      <c r="BW24" s="77">
        <f t="shared" si="4"/>
        <v>0</v>
      </c>
      <c r="BX24" s="79">
        <f t="shared" si="4"/>
        <v>230439.23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</v>
      </c>
      <c r="E28" s="78">
        <f t="shared" si="5"/>
        <v>0</v>
      </c>
      <c r="F28" s="79">
        <f t="shared" si="5"/>
        <v>5000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10957.78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6979</v>
      </c>
      <c r="AB28" s="98">
        <f t="shared" si="5"/>
        <v>24000</v>
      </c>
      <c r="AC28" s="78">
        <f t="shared" si="5"/>
        <v>0</v>
      </c>
      <c r="AD28" s="77">
        <f t="shared" si="5"/>
        <v>24000</v>
      </c>
      <c r="AE28" s="98">
        <f t="shared" si="5"/>
        <v>0</v>
      </c>
      <c r="AF28" s="78">
        <f t="shared" si="5"/>
        <v>0</v>
      </c>
      <c r="AG28" s="77">
        <f t="shared" si="5"/>
        <v>183502.45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29000</v>
      </c>
      <c r="BW28" s="77">
        <f>BW23+BW24+BW25+BW26+BW27</f>
        <v>0</v>
      </c>
      <c r="BX28" s="95">
        <f>BX23+BX24+BX25+BX26+BX27</f>
        <v>230439.23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14688</v>
      </c>
      <c r="BM40" s="89">
        <v>0</v>
      </c>
      <c r="BN40" s="101">
        <v>14688</v>
      </c>
      <c r="BO40" s="97"/>
      <c r="BP40" s="89"/>
      <c r="BQ40" s="101"/>
      <c r="BR40" s="97"/>
      <c r="BS40" s="89"/>
      <c r="BT40" s="101"/>
      <c r="BU40" s="76"/>
      <c r="BV40" s="85">
        <f t="shared" si="10"/>
        <v>14688</v>
      </c>
      <c r="BW40" s="77">
        <f t="shared" si="10"/>
        <v>0</v>
      </c>
      <c r="BX40" s="79">
        <f t="shared" si="10"/>
        <v>14688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14688</v>
      </c>
      <c r="BM42" s="78">
        <f t="shared" si="12"/>
        <v>0</v>
      </c>
      <c r="BN42" s="77">
        <f t="shared" si="12"/>
        <v>14688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14688</v>
      </c>
      <c r="BW42" s="77">
        <f>BW38+BW39+BW40+BW41</f>
        <v>0</v>
      </c>
      <c r="BX42" s="95">
        <f>BX38+BX39+BX40+BX41</f>
        <v>14688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130000</v>
      </c>
      <c r="BP45" s="89">
        <v>0</v>
      </c>
      <c r="BQ45" s="101">
        <v>130000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130000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130000</v>
      </c>
      <c r="BP46" s="78">
        <f>BP45</f>
        <v>0</v>
      </c>
      <c r="BQ46" s="95">
        <f>BQ45</f>
        <v>130000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130000</v>
      </c>
      <c r="BW46" s="77">
        <f>BW45</f>
        <v>0</v>
      </c>
      <c r="BX46" s="95">
        <f>BX45</f>
        <v>130000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163000</v>
      </c>
      <c r="BS49" s="89">
        <v>0</v>
      </c>
      <c r="BT49" s="101">
        <v>171056.6</v>
      </c>
      <c r="BU49" s="76"/>
      <c r="BV49" s="85">
        <f aca="true" t="shared" si="15" ref="BV49:BX50">D49+G49+J49+M49+P49+S49+V49+Y49+AB49+AE49+AH49+AK49+AN49+AQ49+AT49+AW49+AZ49+BC49+BF49+BI49+BL49+BO49+BR49</f>
        <v>163000</v>
      </c>
      <c r="BW49" s="77">
        <f t="shared" si="15"/>
        <v>0</v>
      </c>
      <c r="BX49" s="79">
        <f t="shared" si="15"/>
        <v>171056.6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58275</v>
      </c>
      <c r="BS50" s="89">
        <v>0</v>
      </c>
      <c r="BT50" s="101">
        <v>66806.81</v>
      </c>
      <c r="BU50" s="76"/>
      <c r="BV50" s="85">
        <f t="shared" si="15"/>
        <v>58275</v>
      </c>
      <c r="BW50" s="77">
        <f t="shared" si="15"/>
        <v>0</v>
      </c>
      <c r="BX50" s="79">
        <f t="shared" si="15"/>
        <v>66806.81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221275</v>
      </c>
      <c r="BS51" s="78">
        <f>BS49+BS50</f>
        <v>0</v>
      </c>
      <c r="BT51" s="77">
        <f>BT49+BT50</f>
        <v>237863.41</v>
      </c>
      <c r="BU51" s="85"/>
      <c r="BV51" s="85">
        <f>BV49+BV50</f>
        <v>221275</v>
      </c>
      <c r="BW51" s="77">
        <f>BW49+BW50</f>
        <v>0</v>
      </c>
      <c r="BX51" s="95">
        <f>BX49+BX50</f>
        <v>237863.41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283277</v>
      </c>
      <c r="E53" s="86">
        <f t="shared" si="18"/>
        <v>0</v>
      </c>
      <c r="F53" s="86">
        <f t="shared" si="18"/>
        <v>331281.56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7800</v>
      </c>
      <c r="K53" s="86">
        <f t="shared" si="18"/>
        <v>0</v>
      </c>
      <c r="L53" s="86">
        <f t="shared" si="18"/>
        <v>7800</v>
      </c>
      <c r="M53" s="86">
        <f t="shared" si="18"/>
        <v>54373</v>
      </c>
      <c r="N53" s="86">
        <f t="shared" si="18"/>
        <v>0</v>
      </c>
      <c r="O53" s="86">
        <f t="shared" si="18"/>
        <v>59026.4</v>
      </c>
      <c r="P53" s="86">
        <f t="shared" si="18"/>
        <v>400</v>
      </c>
      <c r="Q53" s="86">
        <f t="shared" si="18"/>
        <v>0</v>
      </c>
      <c r="R53" s="86">
        <f t="shared" si="18"/>
        <v>400</v>
      </c>
      <c r="S53" s="86">
        <f t="shared" si="18"/>
        <v>1200</v>
      </c>
      <c r="T53" s="86">
        <f t="shared" si="18"/>
        <v>0</v>
      </c>
      <c r="U53" s="86">
        <f t="shared" si="18"/>
        <v>12157.78</v>
      </c>
      <c r="V53" s="86">
        <f t="shared" si="18"/>
        <v>1200</v>
      </c>
      <c r="W53" s="86">
        <f t="shared" si="18"/>
        <v>0</v>
      </c>
      <c r="X53" s="86">
        <f t="shared" si="18"/>
        <v>1200</v>
      </c>
      <c r="Y53" s="86">
        <f t="shared" si="18"/>
        <v>400</v>
      </c>
      <c r="Z53" s="86">
        <f t="shared" si="18"/>
        <v>0</v>
      </c>
      <c r="AA53" s="86">
        <f t="shared" si="18"/>
        <v>7379</v>
      </c>
      <c r="AB53" s="86">
        <f t="shared" si="18"/>
        <v>103890</v>
      </c>
      <c r="AC53" s="86">
        <f t="shared" si="18"/>
        <v>0</v>
      </c>
      <c r="AD53" s="86">
        <f t="shared" si="18"/>
        <v>116972.44</v>
      </c>
      <c r="AE53" s="86">
        <f t="shared" si="18"/>
        <v>62144</v>
      </c>
      <c r="AF53" s="86">
        <f t="shared" si="18"/>
        <v>0</v>
      </c>
      <c r="AG53" s="86">
        <f t="shared" si="18"/>
        <v>257748.97000000003</v>
      </c>
      <c r="AH53" s="86">
        <f t="shared" si="18"/>
        <v>780</v>
      </c>
      <c r="AI53" s="86">
        <f t="shared" si="18"/>
        <v>0</v>
      </c>
      <c r="AJ53" s="86">
        <f aca="true" t="shared" si="19" ref="AJ53:BT53">AJ20+AJ28+AJ35+AJ42+AJ46+AJ51</f>
        <v>1534</v>
      </c>
      <c r="AK53" s="86">
        <f t="shared" si="19"/>
        <v>23450</v>
      </c>
      <c r="AL53" s="86">
        <f t="shared" si="19"/>
        <v>0</v>
      </c>
      <c r="AM53" s="86">
        <f t="shared" si="19"/>
        <v>26638.1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20947</v>
      </c>
      <c r="BJ53" s="86">
        <f t="shared" si="19"/>
        <v>0</v>
      </c>
      <c r="BK53" s="86">
        <f t="shared" si="19"/>
        <v>5000</v>
      </c>
      <c r="BL53" s="86">
        <f t="shared" si="19"/>
        <v>23043</v>
      </c>
      <c r="BM53" s="86">
        <f t="shared" si="19"/>
        <v>0</v>
      </c>
      <c r="BN53" s="86">
        <f t="shared" si="19"/>
        <v>23043</v>
      </c>
      <c r="BO53" s="86">
        <f t="shared" si="19"/>
        <v>130000</v>
      </c>
      <c r="BP53" s="86">
        <f t="shared" si="19"/>
        <v>0</v>
      </c>
      <c r="BQ53" s="86">
        <f t="shared" si="19"/>
        <v>130000</v>
      </c>
      <c r="BR53" s="86">
        <f t="shared" si="19"/>
        <v>221275</v>
      </c>
      <c r="BS53" s="86">
        <f t="shared" si="19"/>
        <v>0</v>
      </c>
      <c r="BT53" s="86">
        <f t="shared" si="19"/>
        <v>237863.41</v>
      </c>
      <c r="BU53" s="86">
        <f>BU8</f>
        <v>0</v>
      </c>
      <c r="BV53" s="102">
        <f>BV8+BV20+BV28+BV35+BV42+BV46+BV51</f>
        <v>934179</v>
      </c>
      <c r="BW53" s="87">
        <f>BW20+BW28+BW35+BW42+BW46+BW51</f>
        <v>0</v>
      </c>
      <c r="BX53" s="87">
        <f>BX20+BX28+BX35+BX42+BX46+BX51</f>
        <v>1218044.66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141989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31595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14311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187895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10138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2078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1433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13649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72078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1000</v>
      </c>
      <c r="N12" s="89">
        <v>0</v>
      </c>
      <c r="O12" s="90"/>
      <c r="P12" s="91">
        <v>0</v>
      </c>
      <c r="Q12" s="89">
        <v>0</v>
      </c>
      <c r="R12" s="90"/>
      <c r="S12" s="91">
        <v>700</v>
      </c>
      <c r="T12" s="89">
        <v>0</v>
      </c>
      <c r="U12" s="90"/>
      <c r="V12" s="91">
        <v>1200</v>
      </c>
      <c r="W12" s="89">
        <v>0</v>
      </c>
      <c r="X12" s="90"/>
      <c r="Y12" s="91">
        <v>650</v>
      </c>
      <c r="Z12" s="89">
        <v>0</v>
      </c>
      <c r="AA12" s="90"/>
      <c r="AB12" s="91">
        <v>79890</v>
      </c>
      <c r="AC12" s="89">
        <v>0</v>
      </c>
      <c r="AD12" s="90"/>
      <c r="AE12" s="91">
        <v>39950</v>
      </c>
      <c r="AF12" s="89">
        <v>0</v>
      </c>
      <c r="AG12" s="90"/>
      <c r="AH12" s="91"/>
      <c r="AI12" s="89"/>
      <c r="AJ12" s="90"/>
      <c r="AK12" s="91">
        <v>1600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197068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23150</v>
      </c>
      <c r="E13" s="89">
        <v>0</v>
      </c>
      <c r="F13" s="90"/>
      <c r="G13" s="88"/>
      <c r="H13" s="89"/>
      <c r="I13" s="90"/>
      <c r="J13" s="97">
        <v>7900</v>
      </c>
      <c r="K13" s="89">
        <v>0</v>
      </c>
      <c r="L13" s="101"/>
      <c r="M13" s="91">
        <v>19700</v>
      </c>
      <c r="N13" s="89">
        <v>0</v>
      </c>
      <c r="O13" s="90"/>
      <c r="P13" s="91">
        <v>400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>
        <v>600</v>
      </c>
      <c r="AF13" s="89">
        <v>0</v>
      </c>
      <c r="AG13" s="90"/>
      <c r="AH13" s="91">
        <v>780</v>
      </c>
      <c r="AI13" s="89">
        <v>0</v>
      </c>
      <c r="AJ13" s="90"/>
      <c r="AK13" s="91">
        <v>20650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73180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7730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7730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3510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24821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36231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275455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7900</v>
      </c>
      <c r="K20" s="78">
        <f t="shared" si="1"/>
        <v>0</v>
      </c>
      <c r="L20" s="77">
        <f t="shared" si="1"/>
        <v>0</v>
      </c>
      <c r="M20" s="98">
        <f t="shared" si="1"/>
        <v>54373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700</v>
      </c>
      <c r="T20" s="78">
        <f t="shared" si="1"/>
        <v>0</v>
      </c>
      <c r="U20" s="77">
        <f t="shared" si="1"/>
        <v>0</v>
      </c>
      <c r="V20" s="98">
        <f t="shared" si="1"/>
        <v>1200</v>
      </c>
      <c r="W20" s="78">
        <f t="shared" si="1"/>
        <v>0</v>
      </c>
      <c r="X20" s="77">
        <f t="shared" si="1"/>
        <v>0</v>
      </c>
      <c r="Y20" s="98">
        <f t="shared" si="1"/>
        <v>650</v>
      </c>
      <c r="Z20" s="78">
        <f t="shared" si="1"/>
        <v>0</v>
      </c>
      <c r="AA20" s="77">
        <f t="shared" si="1"/>
        <v>0</v>
      </c>
      <c r="AB20" s="98">
        <f t="shared" si="1"/>
        <v>79890</v>
      </c>
      <c r="AC20" s="78">
        <f t="shared" si="1"/>
        <v>0</v>
      </c>
      <c r="AD20" s="77">
        <f t="shared" si="1"/>
        <v>0</v>
      </c>
      <c r="AE20" s="98">
        <f t="shared" si="1"/>
        <v>59804</v>
      </c>
      <c r="AF20" s="78">
        <f t="shared" si="1"/>
        <v>0</v>
      </c>
      <c r="AG20" s="77">
        <f t="shared" si="1"/>
        <v>0</v>
      </c>
      <c r="AH20" s="98">
        <f t="shared" si="1"/>
        <v>780</v>
      </c>
      <c r="AI20" s="78">
        <f t="shared" si="1"/>
        <v>0</v>
      </c>
      <c r="AJ20" s="77">
        <f t="shared" si="1"/>
        <v>0</v>
      </c>
      <c r="AK20" s="98">
        <f t="shared" si="1"/>
        <v>22250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24821</v>
      </c>
      <c r="BJ20" s="78">
        <f t="shared" si="1"/>
        <v>0</v>
      </c>
      <c r="BK20" s="77">
        <f t="shared" si="1"/>
        <v>0</v>
      </c>
      <c r="BL20" s="98">
        <f t="shared" si="1"/>
        <v>7730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535953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15312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15312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15312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15312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130000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130000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130000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58275</v>
      </c>
      <c r="BS50" s="89">
        <v>0</v>
      </c>
      <c r="BT50" s="101"/>
      <c r="BU50" s="76"/>
      <c r="BV50" s="85">
        <f t="shared" si="9"/>
        <v>58275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221275</v>
      </c>
      <c r="BS51" s="78">
        <f>BS49+BS50</f>
        <v>0</v>
      </c>
      <c r="BT51" s="77">
        <f>BT49+BT50</f>
        <v>0</v>
      </c>
      <c r="BU51" s="85"/>
      <c r="BV51" s="85">
        <f>BV49+BV50</f>
        <v>221275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280455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7900</v>
      </c>
      <c r="K53" s="86">
        <f t="shared" si="11"/>
        <v>0</v>
      </c>
      <c r="L53" s="86">
        <f t="shared" si="11"/>
        <v>0</v>
      </c>
      <c r="M53" s="86">
        <f t="shared" si="11"/>
        <v>54373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700</v>
      </c>
      <c r="T53" s="86">
        <f t="shared" si="11"/>
        <v>0</v>
      </c>
      <c r="U53" s="86">
        <f t="shared" si="11"/>
        <v>0</v>
      </c>
      <c r="V53" s="86">
        <f t="shared" si="11"/>
        <v>1200</v>
      </c>
      <c r="W53" s="86">
        <f t="shared" si="11"/>
        <v>0</v>
      </c>
      <c r="X53" s="86">
        <f t="shared" si="11"/>
        <v>0</v>
      </c>
      <c r="Y53" s="86">
        <f t="shared" si="11"/>
        <v>650</v>
      </c>
      <c r="Z53" s="86">
        <f t="shared" si="11"/>
        <v>0</v>
      </c>
      <c r="AA53" s="86">
        <f t="shared" si="11"/>
        <v>0</v>
      </c>
      <c r="AB53" s="86">
        <f t="shared" si="11"/>
        <v>79890</v>
      </c>
      <c r="AC53" s="86">
        <f t="shared" si="11"/>
        <v>0</v>
      </c>
      <c r="AD53" s="86">
        <f t="shared" si="11"/>
        <v>0</v>
      </c>
      <c r="AE53" s="86">
        <f t="shared" si="11"/>
        <v>59804</v>
      </c>
      <c r="AF53" s="86">
        <f t="shared" si="11"/>
        <v>0</v>
      </c>
      <c r="AG53" s="86">
        <f t="shared" si="11"/>
        <v>0</v>
      </c>
      <c r="AH53" s="86">
        <f t="shared" si="11"/>
        <v>780</v>
      </c>
      <c r="AI53" s="86">
        <f t="shared" si="11"/>
        <v>0</v>
      </c>
      <c r="AJ53" s="86">
        <f t="shared" si="11"/>
        <v>0</v>
      </c>
      <c r="AK53" s="86">
        <f t="shared" si="11"/>
        <v>22250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24821</v>
      </c>
      <c r="BJ53" s="86">
        <f t="shared" si="11"/>
        <v>0</v>
      </c>
      <c r="BK53" s="86">
        <f t="shared" si="11"/>
        <v>0</v>
      </c>
      <c r="BL53" s="86">
        <f t="shared" si="11"/>
        <v>23042</v>
      </c>
      <c r="BM53" s="86">
        <f t="shared" si="11"/>
        <v>0</v>
      </c>
      <c r="BN53" s="86">
        <f t="shared" si="11"/>
        <v>0</v>
      </c>
      <c r="BO53" s="86">
        <f t="shared" si="11"/>
        <v>130000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221275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907540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140189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31595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14311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186095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10138</v>
      </c>
      <c r="E11" s="89">
        <v>0</v>
      </c>
      <c r="F11" s="90"/>
      <c r="G11" s="88"/>
      <c r="H11" s="89"/>
      <c r="I11" s="90"/>
      <c r="J11" s="97"/>
      <c r="K11" s="89"/>
      <c r="L11" s="101"/>
      <c r="M11" s="91">
        <v>2078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1433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13649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72381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1000</v>
      </c>
      <c r="N12" s="89">
        <v>0</v>
      </c>
      <c r="O12" s="90"/>
      <c r="P12" s="91">
        <v>0</v>
      </c>
      <c r="Q12" s="89">
        <v>0</v>
      </c>
      <c r="R12" s="90"/>
      <c r="S12" s="91">
        <v>700</v>
      </c>
      <c r="T12" s="89">
        <v>0</v>
      </c>
      <c r="U12" s="90"/>
      <c r="V12" s="91">
        <v>1300</v>
      </c>
      <c r="W12" s="89">
        <v>0</v>
      </c>
      <c r="X12" s="90"/>
      <c r="Y12" s="91">
        <v>650</v>
      </c>
      <c r="Z12" s="89">
        <v>0</v>
      </c>
      <c r="AA12" s="90"/>
      <c r="AB12" s="91">
        <v>79890</v>
      </c>
      <c r="AC12" s="89">
        <v>0</v>
      </c>
      <c r="AD12" s="90"/>
      <c r="AE12" s="91">
        <v>40050</v>
      </c>
      <c r="AF12" s="89">
        <v>0</v>
      </c>
      <c r="AG12" s="90"/>
      <c r="AH12" s="91"/>
      <c r="AI12" s="89"/>
      <c r="AJ12" s="90"/>
      <c r="AK12" s="91">
        <v>1600</v>
      </c>
      <c r="AL12" s="89">
        <v>0</v>
      </c>
      <c r="AM12" s="90"/>
      <c r="AN12" s="91"/>
      <c r="AO12" s="89"/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197571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23350</v>
      </c>
      <c r="E13" s="89">
        <v>0</v>
      </c>
      <c r="F13" s="90"/>
      <c r="G13" s="88"/>
      <c r="H13" s="89"/>
      <c r="I13" s="90"/>
      <c r="J13" s="97">
        <v>7900</v>
      </c>
      <c r="K13" s="89">
        <v>0</v>
      </c>
      <c r="L13" s="101"/>
      <c r="M13" s="91">
        <v>19700</v>
      </c>
      <c r="N13" s="89">
        <v>0</v>
      </c>
      <c r="O13" s="90"/>
      <c r="P13" s="91">
        <v>400</v>
      </c>
      <c r="Q13" s="89">
        <v>0</v>
      </c>
      <c r="R13" s="90"/>
      <c r="S13" s="91"/>
      <c r="T13" s="89"/>
      <c r="U13" s="90"/>
      <c r="V13" s="91"/>
      <c r="W13" s="89"/>
      <c r="X13" s="90"/>
      <c r="Y13" s="91">
        <v>0</v>
      </c>
      <c r="Z13" s="89">
        <v>0</v>
      </c>
      <c r="AA13" s="90"/>
      <c r="AB13" s="91"/>
      <c r="AC13" s="89"/>
      <c r="AD13" s="90"/>
      <c r="AE13" s="91">
        <v>600</v>
      </c>
      <c r="AF13" s="89">
        <v>0</v>
      </c>
      <c r="AG13" s="90"/>
      <c r="AH13" s="91">
        <v>780</v>
      </c>
      <c r="AI13" s="89">
        <v>0</v>
      </c>
      <c r="AJ13" s="90"/>
      <c r="AK13" s="91">
        <v>20650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73380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7077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7077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20200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20200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7900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3510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24817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36227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274158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7900</v>
      </c>
      <c r="K20" s="78">
        <f t="shared" si="1"/>
        <v>0</v>
      </c>
      <c r="L20" s="77">
        <f t="shared" si="1"/>
        <v>0</v>
      </c>
      <c r="M20" s="98">
        <f t="shared" si="1"/>
        <v>54373</v>
      </c>
      <c r="N20" s="78">
        <f t="shared" si="1"/>
        <v>0</v>
      </c>
      <c r="O20" s="77">
        <f t="shared" si="1"/>
        <v>0</v>
      </c>
      <c r="P20" s="98">
        <f t="shared" si="1"/>
        <v>400</v>
      </c>
      <c r="Q20" s="78">
        <f t="shared" si="1"/>
        <v>0</v>
      </c>
      <c r="R20" s="77">
        <f t="shared" si="1"/>
        <v>0</v>
      </c>
      <c r="S20" s="98">
        <f t="shared" si="1"/>
        <v>700</v>
      </c>
      <c r="T20" s="78">
        <f t="shared" si="1"/>
        <v>0</v>
      </c>
      <c r="U20" s="77">
        <f t="shared" si="1"/>
        <v>0</v>
      </c>
      <c r="V20" s="98">
        <f t="shared" si="1"/>
        <v>1300</v>
      </c>
      <c r="W20" s="78">
        <f t="shared" si="1"/>
        <v>0</v>
      </c>
      <c r="X20" s="77">
        <f t="shared" si="1"/>
        <v>0</v>
      </c>
      <c r="Y20" s="98">
        <f t="shared" si="1"/>
        <v>650</v>
      </c>
      <c r="Z20" s="78">
        <f t="shared" si="1"/>
        <v>0</v>
      </c>
      <c r="AA20" s="77">
        <f t="shared" si="1"/>
        <v>0</v>
      </c>
      <c r="AB20" s="98">
        <f t="shared" si="1"/>
        <v>79890</v>
      </c>
      <c r="AC20" s="78">
        <f t="shared" si="1"/>
        <v>0</v>
      </c>
      <c r="AD20" s="77">
        <f t="shared" si="1"/>
        <v>0</v>
      </c>
      <c r="AE20" s="98">
        <f t="shared" si="1"/>
        <v>59904</v>
      </c>
      <c r="AF20" s="78">
        <f t="shared" si="1"/>
        <v>0</v>
      </c>
      <c r="AG20" s="77">
        <f t="shared" si="1"/>
        <v>0</v>
      </c>
      <c r="AH20" s="98">
        <f t="shared" si="1"/>
        <v>780</v>
      </c>
      <c r="AI20" s="78">
        <f t="shared" si="1"/>
        <v>0</v>
      </c>
      <c r="AJ20" s="77">
        <f t="shared" si="1"/>
        <v>0</v>
      </c>
      <c r="AK20" s="98">
        <f t="shared" si="1"/>
        <v>22250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24817</v>
      </c>
      <c r="BJ20" s="78">
        <f t="shared" si="1"/>
        <v>0</v>
      </c>
      <c r="BK20" s="77">
        <f t="shared" si="1"/>
        <v>0</v>
      </c>
      <c r="BL20" s="98">
        <f t="shared" si="1"/>
        <v>7077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534199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15966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15966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15966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15966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130000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130000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130000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130000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163000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163000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58275</v>
      </c>
      <c r="BS50" s="89">
        <v>0</v>
      </c>
      <c r="BT50" s="101"/>
      <c r="BU50" s="76"/>
      <c r="BV50" s="85">
        <f t="shared" si="9"/>
        <v>58275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221275</v>
      </c>
      <c r="BS51" s="78">
        <f>BS49+BS50</f>
        <v>0</v>
      </c>
      <c r="BT51" s="77">
        <f>BT49+BT50</f>
        <v>0</v>
      </c>
      <c r="BU51" s="85"/>
      <c r="BV51" s="85">
        <f>BV49+BV50</f>
        <v>221275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279158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7900</v>
      </c>
      <c r="K53" s="86">
        <f t="shared" si="11"/>
        <v>0</v>
      </c>
      <c r="L53" s="86">
        <f t="shared" si="11"/>
        <v>0</v>
      </c>
      <c r="M53" s="86">
        <f t="shared" si="11"/>
        <v>54373</v>
      </c>
      <c r="N53" s="86">
        <f t="shared" si="11"/>
        <v>0</v>
      </c>
      <c r="O53" s="86">
        <f t="shared" si="11"/>
        <v>0</v>
      </c>
      <c r="P53" s="86">
        <f t="shared" si="11"/>
        <v>400</v>
      </c>
      <c r="Q53" s="86">
        <f t="shared" si="11"/>
        <v>0</v>
      </c>
      <c r="R53" s="86">
        <f t="shared" si="11"/>
        <v>0</v>
      </c>
      <c r="S53" s="86">
        <f t="shared" si="11"/>
        <v>700</v>
      </c>
      <c r="T53" s="86">
        <f t="shared" si="11"/>
        <v>0</v>
      </c>
      <c r="U53" s="86">
        <f t="shared" si="11"/>
        <v>0</v>
      </c>
      <c r="V53" s="86">
        <f t="shared" si="11"/>
        <v>1300</v>
      </c>
      <c r="W53" s="86">
        <f t="shared" si="11"/>
        <v>0</v>
      </c>
      <c r="X53" s="86">
        <f t="shared" si="11"/>
        <v>0</v>
      </c>
      <c r="Y53" s="86">
        <f t="shared" si="11"/>
        <v>650</v>
      </c>
      <c r="Z53" s="86">
        <f t="shared" si="11"/>
        <v>0</v>
      </c>
      <c r="AA53" s="86">
        <f t="shared" si="11"/>
        <v>0</v>
      </c>
      <c r="AB53" s="86">
        <f t="shared" si="11"/>
        <v>79890</v>
      </c>
      <c r="AC53" s="86">
        <f t="shared" si="11"/>
        <v>0</v>
      </c>
      <c r="AD53" s="86">
        <f t="shared" si="11"/>
        <v>0</v>
      </c>
      <c r="AE53" s="86">
        <f t="shared" si="11"/>
        <v>59904</v>
      </c>
      <c r="AF53" s="86">
        <f t="shared" si="11"/>
        <v>0</v>
      </c>
      <c r="AG53" s="86">
        <f t="shared" si="11"/>
        <v>0</v>
      </c>
      <c r="AH53" s="86">
        <f t="shared" si="11"/>
        <v>780</v>
      </c>
      <c r="AI53" s="86">
        <f t="shared" si="11"/>
        <v>0</v>
      </c>
      <c r="AJ53" s="86">
        <f t="shared" si="11"/>
        <v>0</v>
      </c>
      <c r="AK53" s="86">
        <f t="shared" si="11"/>
        <v>22250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24817</v>
      </c>
      <c r="BJ53" s="86">
        <f t="shared" si="11"/>
        <v>0</v>
      </c>
      <c r="BK53" s="86">
        <f t="shared" si="11"/>
        <v>0</v>
      </c>
      <c r="BL53" s="86">
        <f t="shared" si="11"/>
        <v>23043</v>
      </c>
      <c r="BM53" s="86">
        <f t="shared" si="11"/>
        <v>0</v>
      </c>
      <c r="BN53" s="86">
        <f t="shared" si="11"/>
        <v>0</v>
      </c>
      <c r="BO53" s="86">
        <f t="shared" si="11"/>
        <v>130000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221275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906440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2018-05-15T11:00:43Z</dcterms:modified>
  <cp:category/>
  <cp:version/>
  <cp:contentType/>
  <cp:contentStatus/>
</cp:coreProperties>
</file>