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8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8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'Entrate_Rendiconto_2018'!$B$1:$E$59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'Spese_Rendiconto_2018'!$B$1:$BX$54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'Spese_Rendiconto_2018'!$B:$C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<sst xmlns="http://schemas.openxmlformats.org/spreadsheetml/2006/main" count="870" uniqueCount="149">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</sst>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7478.62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24685</v>
      </c>
      <c r="E7" s="40"/>
    </row>
    <row r="8" spans="2:5" ht="15.75" thickBot="1">
      <c r="B8" s="9"/>
      <c r="C8" s="6" t="s">
        <v>7</v>
      </c>
      <c r="D8" s="41"/>
      <c r="E8" s="42">
        <v>181292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201340.02000000002</v>
      </c>
      <c r="E10" s="45">
        <v>214138.09000000003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129000</v>
      </c>
      <c r="E14" s="45">
        <v>123725.98000000001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330340.02</v>
      </c>
      <c r="E16" s="51">
        <f>E10+E11+E12+E13+E14+E15</f>
        <v>337864.07000000007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36154</v>
      </c>
      <c r="E18" s="45">
        <v>33791.880000000005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>
        <v>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36154</v>
      </c>
      <c r="E23" s="51">
        <f>E18+E19+E20+E21+E22</f>
        <v>33791.880000000005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35564.14</v>
      </c>
      <c r="E25" s="45">
        <v>21925.86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>
        <v>0.04</v>
      </c>
      <c r="E27" s="45">
        <v>0.04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10567.08</v>
      </c>
      <c r="E29" s="50">
        <v>10257.19</v>
      </c>
    </row>
    <row r="30" spans="2:5" ht="15.75" thickBot="1">
      <c r="B30" s="16">
        <v>30000</v>
      </c>
      <c r="C30" s="15" t="s">
        <v>32</v>
      </c>
      <c r="D30" s="48">
        <f>D25+D26+D27+D28+D29</f>
        <v>46131.26</v>
      </c>
      <c r="E30" s="51">
        <f>E25+E26+E27+E28+E29</f>
        <v>32183.090000000004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>
        <v>0</v>
      </c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>
        <v>1050</v>
      </c>
      <c r="E35" s="45">
        <v>750</v>
      </c>
    </row>
    <row r="36" spans="2:5" ht="15">
      <c r="B36" s="13">
        <v>40500</v>
      </c>
      <c r="C36" s="54" t="s">
        <v>39</v>
      </c>
      <c r="D36" s="49">
        <v>18171.48</v>
      </c>
      <c r="E36" s="50">
        <v>18171.48</v>
      </c>
    </row>
    <row r="37" spans="2:5" ht="15.75" thickBot="1">
      <c r="B37" s="16">
        <v>40000</v>
      </c>
      <c r="C37" s="15" t="s">
        <v>40</v>
      </c>
      <c r="D37" s="48">
        <f>D32+D33+D34+D35+D36</f>
        <v>19221.48</v>
      </c>
      <c r="E37" s="51">
        <f>E32+E33+E34+E35+E36</f>
        <v>18921.48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74957.98</v>
      </c>
      <c r="E54" s="45">
        <v>71876.48000000001</v>
      </c>
    </row>
    <row r="55" spans="2:5" ht="15">
      <c r="B55" s="13">
        <v>90200</v>
      </c>
      <c r="C55" s="54" t="s">
        <v>62</v>
      </c>
      <c r="D55" s="61">
        <v>24198.05000000001</v>
      </c>
      <c r="E55" s="62">
        <v>2887.3199999999997</v>
      </c>
    </row>
    <row r="56" spans="2:5" ht="15.75" thickBot="1">
      <c r="B56" s="16">
        <v>90000</v>
      </c>
      <c r="C56" s="15" t="s">
        <v>63</v>
      </c>
      <c r="D56" s="48">
        <f>D54+D55</f>
        <v>99156.03</v>
      </c>
      <c r="E56" s="51">
        <f>E54+E55</f>
        <v>74763.80000000002</v>
      </c>
    </row>
    <row r="57" spans="2:5" ht="16.5" thickBot="1" thickTop="1">
      <c r="B57" s="109" t="s">
        <v>64</v>
      </c>
      <c r="C57" s="110"/>
      <c r="D57" s="52">
        <f>D16+D23+D30+D37+D43+D49+D52+D56</f>
        <v>531002.79</v>
      </c>
      <c r="E57" s="55">
        <f>E16+E23+E30+E37+E43+E49+E52+E56</f>
        <v>497524.32000000007</v>
      </c>
    </row>
    <row r="58" spans="2:5" ht="16.5" thickBot="1" thickTop="1">
      <c r="B58" s="109" t="s">
        <v>65</v>
      </c>
      <c r="C58" s="110"/>
      <c r="D58" s="52">
        <f>D57+D5+D6+D7+D8</f>
        <v>563166.41</v>
      </c>
      <c r="E58" s="55">
        <f>E57+E5+E6+E7+E8</f>
        <v>678816.3200000001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IF((Spese_Rendiconto_2018!BV53+Spese_Rendiconto_2018!BW53-Entrate_Rendiconto_2018!D58)&gt;0,Spese_Rendiconto_2018!BV53+Spese_Rendiconto_2018!BW53-Entrate_Rendiconto_2018!D58,0)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128839.87000000002</v>
      </c>
      <c r="E10" s="89">
        <v>0</v>
      </c>
      <c r="F10" s="90">
        <v>128869.09000000003</v>
      </c>
      <c r="G10" s="88"/>
      <c r="H10" s="89"/>
      <c r="I10" s="90"/>
      <c r="J10" s="97"/>
      <c r="K10" s="89"/>
      <c r="L10" s="101"/>
      <c r="M10" s="91">
        <v>16579.810000000005</v>
      </c>
      <c r="N10" s="89">
        <v>0</v>
      </c>
      <c r="O10" s="90">
        <v>16521.340000000004</v>
      </c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145419.68000000002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145390.43000000002</v>
      </c>
    </row>
    <row r="11" spans="2:76" ht="15">
      <c r="B11" s="13">
        <v>102</v>
      </c>
      <c r="C11" s="25" t="s">
        <v>92</v>
      </c>
      <c r="D11" s="88">
        <v>0</v>
      </c>
      <c r="E11" s="89">
        <v>0</v>
      </c>
      <c r="F11" s="90">
        <v>0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>
        <v>62100.96000000001</v>
      </c>
      <c r="E12" s="89">
        <v>0</v>
      </c>
      <c r="F12" s="90">
        <v>56414.42</v>
      </c>
      <c r="G12" s="88"/>
      <c r="H12" s="89"/>
      <c r="I12" s="90"/>
      <c r="J12" s="97"/>
      <c r="K12" s="89"/>
      <c r="L12" s="101"/>
      <c r="M12" s="91">
        <v>50419.11000000001</v>
      </c>
      <c r="N12" s="89">
        <v>0</v>
      </c>
      <c r="O12" s="90">
        <v>50509.73</v>
      </c>
      <c r="P12" s="91">
        <v>0</v>
      </c>
      <c r="Q12" s="89">
        <v>0</v>
      </c>
      <c r="R12" s="90">
        <v>0</v>
      </c>
      <c r="S12" s="91">
        <v>3081.54</v>
      </c>
      <c r="T12" s="89">
        <v>0</v>
      </c>
      <c r="U12" s="90">
        <v>3081.5399999999995</v>
      </c>
      <c r="V12" s="91"/>
      <c r="W12" s="89"/>
      <c r="X12" s="90"/>
      <c r="Y12" s="91"/>
      <c r="Z12" s="89"/>
      <c r="AA12" s="90"/>
      <c r="AB12" s="91">
        <v>56214.41000000001</v>
      </c>
      <c r="AC12" s="89">
        <v>0</v>
      </c>
      <c r="AD12" s="90">
        <v>87530.23000000001</v>
      </c>
      <c r="AE12" s="91">
        <v>32212.519999999997</v>
      </c>
      <c r="AF12" s="89">
        <v>9862.32</v>
      </c>
      <c r="AG12" s="90">
        <v>36803.87</v>
      </c>
      <c r="AH12" s="91"/>
      <c r="AI12" s="89"/>
      <c r="AJ12" s="90"/>
      <c r="AK12" s="91">
        <v>0</v>
      </c>
      <c r="AL12" s="89">
        <v>0</v>
      </c>
      <c r="AM12" s="90">
        <v>0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>
        <v>259.69</v>
      </c>
      <c r="AX12" s="89">
        <v>0</v>
      </c>
      <c r="AY12" s="90">
        <v>259.69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204288.23</v>
      </c>
      <c r="BW12" s="77">
        <f t="shared" si="1"/>
        <v>9862.32</v>
      </c>
      <c r="BX12" s="79">
        <f t="shared" si="2"/>
        <v>234599.47999999998</v>
      </c>
    </row>
    <row r="13" spans="2:76" ht="15">
      <c r="B13" s="13">
        <v>104</v>
      </c>
      <c r="C13" s="25" t="s">
        <v>19</v>
      </c>
      <c r="D13" s="88">
        <v>6500</v>
      </c>
      <c r="E13" s="89">
        <v>0</v>
      </c>
      <c r="F13" s="90">
        <v>0</v>
      </c>
      <c r="G13" s="88"/>
      <c r="H13" s="89"/>
      <c r="I13" s="90"/>
      <c r="J13" s="97"/>
      <c r="K13" s="89"/>
      <c r="L13" s="101"/>
      <c r="M13" s="91">
        <v>250</v>
      </c>
      <c r="N13" s="89">
        <v>0</v>
      </c>
      <c r="O13" s="90">
        <v>0</v>
      </c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>
        <v>10000</v>
      </c>
      <c r="AL13" s="89">
        <v>0</v>
      </c>
      <c r="AM13" s="90">
        <v>24730.55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16750</v>
      </c>
      <c r="BW13" s="77">
        <f t="shared" si="1"/>
        <v>0</v>
      </c>
      <c r="BX13" s="79">
        <f t="shared" si="2"/>
        <v>24730.55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6027.379999999999</v>
      </c>
      <c r="E16" s="89">
        <v>0</v>
      </c>
      <c r="F16" s="90">
        <v>6027.379999999999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>
        <v>1669.3</v>
      </c>
      <c r="AF16" s="89">
        <v>0</v>
      </c>
      <c r="AG16" s="101">
        <v>1669.3</v>
      </c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7696.679999999999</v>
      </c>
      <c r="BW16" s="77">
        <f t="shared" si="1"/>
        <v>0</v>
      </c>
      <c r="BX16" s="79">
        <f t="shared" si="2"/>
        <v>7696.679999999999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>
        <v>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5398.18</v>
      </c>
      <c r="E19" s="89">
        <v>0</v>
      </c>
      <c r="F19" s="90">
        <v>8502.36</v>
      </c>
      <c r="G19" s="88"/>
      <c r="H19" s="89"/>
      <c r="I19" s="90"/>
      <c r="J19" s="97"/>
      <c r="K19" s="89"/>
      <c r="L19" s="101"/>
      <c r="M19" s="97">
        <v>0</v>
      </c>
      <c r="N19" s="89">
        <v>0</v>
      </c>
      <c r="O19" s="101">
        <v>0</v>
      </c>
      <c r="P19" s="97"/>
      <c r="Q19" s="89"/>
      <c r="R19" s="101"/>
      <c r="S19" s="97">
        <v>0</v>
      </c>
      <c r="T19" s="89">
        <v>0</v>
      </c>
      <c r="U19" s="101">
        <v>0</v>
      </c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757.47</v>
      </c>
      <c r="AF19" s="89">
        <v>0</v>
      </c>
      <c r="AG19" s="101">
        <v>3583.1099999999997</v>
      </c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6155.650000000001</v>
      </c>
      <c r="BW19" s="77">
        <f t="shared" si="1"/>
        <v>0</v>
      </c>
      <c r="BX19" s="79">
        <f t="shared" si="2"/>
        <v>12085.470000000001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208866.39</v>
      </c>
      <c r="E20" s="78">
        <f t="shared" si="3"/>
        <v>0</v>
      </c>
      <c r="F20" s="79">
        <f t="shared" si="3"/>
        <v>199813.25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67248.92000000001</v>
      </c>
      <c r="N20" s="78">
        <f t="shared" si="3"/>
        <v>0</v>
      </c>
      <c r="O20" s="77">
        <f t="shared" si="3"/>
        <v>67031.07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3081.54</v>
      </c>
      <c r="T20" s="78">
        <f t="shared" si="3"/>
        <v>0</v>
      </c>
      <c r="U20" s="77">
        <f t="shared" si="3"/>
        <v>3081.5399999999995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56214.41000000001</v>
      </c>
      <c r="AC20" s="78">
        <f t="shared" si="3"/>
        <v>0</v>
      </c>
      <c r="AD20" s="77">
        <f t="shared" si="3"/>
        <v>87530.23000000001</v>
      </c>
      <c r="AE20" s="98">
        <f t="shared" si="3"/>
        <v>34639.29</v>
      </c>
      <c r="AF20" s="78">
        <f t="shared" si="3"/>
        <v>9862.32</v>
      </c>
      <c r="AG20" s="77">
        <f t="shared" si="3"/>
        <v>42056.280000000006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10000</v>
      </c>
      <c r="AL20" s="78">
        <f t="shared" si="3"/>
        <v>0</v>
      </c>
      <c r="AM20" s="77">
        <f t="shared" si="3"/>
        <v>24730.55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259.69</v>
      </c>
      <c r="AX20" s="78">
        <f t="shared" si="3"/>
        <v>0</v>
      </c>
      <c r="AY20" s="77">
        <f t="shared" si="3"/>
        <v>259.69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380310.24000000005</v>
      </c>
      <c r="BW20" s="77">
        <f>BW10+BW11+BW12+BW13+BW14+BW15+BW16+BW17+BW18+BW19</f>
        <v>9862.32</v>
      </c>
      <c r="BX20" s="95">
        <f>BX10+BX11+BX12+BX13+BX14+BX15+BX16+BX17+BX18+BX19</f>
        <v>424502.61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12685</v>
      </c>
      <c r="F24" s="90">
        <v>0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0</v>
      </c>
      <c r="P24" s="97"/>
      <c r="Q24" s="89"/>
      <c r="R24" s="101"/>
      <c r="S24" s="97">
        <v>0</v>
      </c>
      <c r="T24" s="89">
        <v>0</v>
      </c>
      <c r="U24" s="101">
        <v>0</v>
      </c>
      <c r="V24" s="97"/>
      <c r="W24" s="89"/>
      <c r="X24" s="101"/>
      <c r="Y24" s="97">
        <v>3045.12</v>
      </c>
      <c r="Z24" s="89">
        <v>0</v>
      </c>
      <c r="AA24" s="101">
        <v>0</v>
      </c>
      <c r="AB24" s="97"/>
      <c r="AC24" s="89"/>
      <c r="AD24" s="101"/>
      <c r="AE24" s="97">
        <v>0</v>
      </c>
      <c r="AF24" s="89">
        <v>12000</v>
      </c>
      <c r="AG24" s="101">
        <v>0</v>
      </c>
      <c r="AH24" s="97"/>
      <c r="AI24" s="89"/>
      <c r="AJ24" s="101"/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3045.12</v>
      </c>
      <c r="BW24" s="77">
        <f t="shared" si="4"/>
        <v>24685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>
        <v>0</v>
      </c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12685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3045.12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12000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3045.12</v>
      </c>
      <c r="BW28" s="77">
        <f>BW23+BW24+BW25+BW26+BW27</f>
        <v>24685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21701.96</v>
      </c>
      <c r="BM40" s="89">
        <v>0</v>
      </c>
      <c r="BN40" s="101">
        <v>21701.96</v>
      </c>
      <c r="BO40" s="97"/>
      <c r="BP40" s="89"/>
      <c r="BQ40" s="101"/>
      <c r="BR40" s="97"/>
      <c r="BS40" s="89"/>
      <c r="BT40" s="101"/>
      <c r="BU40" s="76"/>
      <c r="BV40" s="85">
        <f t="shared" si="10"/>
        <v>21701.96</v>
      </c>
      <c r="BW40" s="77">
        <f t="shared" si="10"/>
        <v>0</v>
      </c>
      <c r="BX40" s="79">
        <f t="shared" si="10"/>
        <v>21701.96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21701.96</v>
      </c>
      <c r="BM42" s="78">
        <f t="shared" si="12"/>
        <v>0</v>
      </c>
      <c r="BN42" s="77">
        <f t="shared" si="12"/>
        <v>21701.96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21701.96</v>
      </c>
      <c r="BW42" s="77">
        <f>BW38+BW39+BW40+BW41</f>
        <v>0</v>
      </c>
      <c r="BX42" s="95">
        <f>BX38+BX39+BX40+BX41</f>
        <v>21701.96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74957.98</v>
      </c>
      <c r="BS49" s="89">
        <v>0</v>
      </c>
      <c r="BT49" s="101">
        <v>67884.65</v>
      </c>
      <c r="BU49" s="76"/>
      <c r="BV49" s="85">
        <f aca="true" t="shared" si="15" ref="BV49:BX50">D49+G49+J49+M49+P49+S49+V49+Y49+AB49+AE49+AH49+AK49+AN49+AQ49+AT49+AW49+AZ49+BC49+BF49+BI49+BL49+BO49+BR49</f>
        <v>74957.98</v>
      </c>
      <c r="BW49" s="77">
        <f t="shared" si="15"/>
        <v>0</v>
      </c>
      <c r="BX49" s="79">
        <f t="shared" si="15"/>
        <v>67884.65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24198.05</v>
      </c>
      <c r="BS50" s="89">
        <v>0</v>
      </c>
      <c r="BT50" s="101">
        <v>17135.08</v>
      </c>
      <c r="BU50" s="76"/>
      <c r="BV50" s="85">
        <f t="shared" si="15"/>
        <v>24198.05</v>
      </c>
      <c r="BW50" s="77">
        <f t="shared" si="15"/>
        <v>0</v>
      </c>
      <c r="BX50" s="79">
        <f t="shared" si="15"/>
        <v>17135.08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99156.03</v>
      </c>
      <c r="BS51" s="78">
        <f>BS49+BS50</f>
        <v>0</v>
      </c>
      <c r="BT51" s="77">
        <f>BT49+BT50</f>
        <v>85019.73</v>
      </c>
      <c r="BU51" s="85"/>
      <c r="BV51" s="85">
        <f>BV49+BV50</f>
        <v>99156.03</v>
      </c>
      <c r="BW51" s="77">
        <f>BW49+BW50</f>
        <v>0</v>
      </c>
      <c r="BX51" s="95">
        <f>BX49+BX50</f>
        <v>85019.73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208866.39</v>
      </c>
      <c r="E53" s="86">
        <f t="shared" si="18"/>
        <v>12685</v>
      </c>
      <c r="F53" s="86">
        <f t="shared" si="18"/>
        <v>199813.25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67248.92000000001</v>
      </c>
      <c r="N53" s="86">
        <f t="shared" si="18"/>
        <v>0</v>
      </c>
      <c r="O53" s="86">
        <f t="shared" si="18"/>
        <v>67031.07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3081.54</v>
      </c>
      <c r="T53" s="86">
        <f t="shared" si="18"/>
        <v>0</v>
      </c>
      <c r="U53" s="86">
        <f t="shared" si="18"/>
        <v>3081.5399999999995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3045.12</v>
      </c>
      <c r="Z53" s="86">
        <f t="shared" si="18"/>
        <v>0</v>
      </c>
      <c r="AA53" s="86">
        <f t="shared" si="18"/>
        <v>0</v>
      </c>
      <c r="AB53" s="86">
        <f t="shared" si="18"/>
        <v>56214.41000000001</v>
      </c>
      <c r="AC53" s="86">
        <f t="shared" si="18"/>
        <v>0</v>
      </c>
      <c r="AD53" s="86">
        <f t="shared" si="18"/>
        <v>87530.23000000001</v>
      </c>
      <c r="AE53" s="86">
        <f t="shared" si="18"/>
        <v>34639.29</v>
      </c>
      <c r="AF53" s="86">
        <f t="shared" si="18"/>
        <v>21862.32</v>
      </c>
      <c r="AG53" s="86">
        <f t="shared" si="18"/>
        <v>42056.280000000006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10000</v>
      </c>
      <c r="AL53" s="86">
        <f t="shared" si="19"/>
        <v>0</v>
      </c>
      <c r="AM53" s="86">
        <f t="shared" si="19"/>
        <v>24730.55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259.69</v>
      </c>
      <c r="AX53" s="86">
        <f t="shared" si="19"/>
        <v>0</v>
      </c>
      <c r="AY53" s="86">
        <f t="shared" si="19"/>
        <v>259.69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21701.96</v>
      </c>
      <c r="BM53" s="86">
        <f t="shared" si="19"/>
        <v>0</v>
      </c>
      <c r="BN53" s="86">
        <f t="shared" si="19"/>
        <v>21701.96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99156.03</v>
      </c>
      <c r="BS53" s="86">
        <f t="shared" si="19"/>
        <v>0</v>
      </c>
      <c r="BT53" s="86">
        <f t="shared" si="19"/>
        <v>85019.73</v>
      </c>
      <c r="BU53" s="86">
        <f>BU8</f>
        <v>0</v>
      </c>
      <c r="BV53" s="102">
        <f>BV8+BV20+BV28+BV35+BV42+BV46+BV51</f>
        <v>504213.3500000001</v>
      </c>
      <c r="BW53" s="87">
        <f>BW20+BW28+BW35+BW42+BW46+BW51</f>
        <v>34547.32</v>
      </c>
      <c r="BX53" s="87">
        <f>BX20+BX28+BX35+BX42+BX46+BX51</f>
        <v>531224.3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IF((Spese_Rendiconto_2018!BV53+Spese_Rendiconto_2018!BW53-Entrate_Rendiconto_2018!D58)&lt;0,Entrate_Rendiconto_2018!D58-Spese_Rendiconto_2018!BV53-Spese_Rendiconto_2018!BW53,0)</f>
        <v>24405.73999999994</v>
      </c>
      <c r="BW54" s="93"/>
      <c r="BX54" s="94">
        <f>IF((Spese_Rendiconto_2018!BX53-Entrate_Rendiconto_2018!E58)&lt;0,Entrate_Rendiconto_2018!E58-Spese_Rendiconto_2018!BX53,0)</f>
        <v>147592.02000000002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2019-10-09T17:05:45Z</dcterms:modified>
  <cp:category/>
  <cp:version/>
  <cp:contentType/>
  <cp:contentStatus/>
</cp:coreProperties>
</file>