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<sst xmlns="http://schemas.openxmlformats.org/spreadsheetml/2006/main" count="870" uniqueCount="151">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</sst>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58025.59</v>
      </c>
      <c r="E5" s="38"/>
    </row>
    <row r="6" spans="2:5" ht="15">
      <c r="B6" s="8"/>
      <c r="C6" s="5" t="s">
        <v>5</v>
      </c>
      <c r="D6" s="39">
        <v>872251.3</v>
      </c>
      <c r="E6" s="40"/>
    </row>
    <row r="7" spans="2:5" ht="15">
      <c r="B7" s="8"/>
      <c r="C7" s="5" t="s">
        <v>6</v>
      </c>
      <c r="D7" s="39">
        <v>268250.08999999997</v>
      </c>
      <c r="E7" s="40"/>
    </row>
    <row r="8" spans="2:5" ht="15.75" thickBot="1">
      <c r="B8" s="9"/>
      <c r="C8" s="6" t="s">
        <v>7</v>
      </c>
      <c r="D8" s="41"/>
      <c r="E8" s="42">
        <v>1907155.29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2285621</v>
      </c>
      <c r="E10" s="45">
        <v>2384848.84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805668</v>
      </c>
      <c r="E14" s="45">
        <v>805668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3091289</v>
      </c>
      <c r="E16" s="51">
        <f>E10+E11+E12+E13+E14+E15</f>
        <v>3190516.84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591126</v>
      </c>
      <c r="E18" s="45">
        <v>846418.9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12247</v>
      </c>
      <c r="E20" s="59">
        <v>29512.67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603373</v>
      </c>
      <c r="E23" s="51">
        <f>E18+E19+E20+E21+E22</f>
        <v>875931.5700000001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673610</v>
      </c>
      <c r="E25" s="45">
        <v>846632.69</v>
      </c>
    </row>
    <row r="26" spans="2:5" ht="15">
      <c r="B26" s="13">
        <v>30200</v>
      </c>
      <c r="C26" s="54" t="s">
        <v>28</v>
      </c>
      <c r="D26" s="39">
        <v>34516</v>
      </c>
      <c r="E26" s="45">
        <v>42763</v>
      </c>
    </row>
    <row r="27" spans="2:5" ht="15">
      <c r="B27" s="13">
        <v>30300</v>
      </c>
      <c r="C27" s="54" t="s">
        <v>29</v>
      </c>
      <c r="D27" s="39">
        <v>252</v>
      </c>
      <c r="E27" s="45">
        <v>252.73</v>
      </c>
    </row>
    <row r="28" spans="2:5" ht="15">
      <c r="B28" s="13">
        <v>30400</v>
      </c>
      <c r="C28" s="54" t="s">
        <v>30</v>
      </c>
      <c r="D28" s="49">
        <v>300</v>
      </c>
      <c r="E28" s="45">
        <v>300</v>
      </c>
    </row>
    <row r="29" spans="2:5" ht="15">
      <c r="B29" s="13">
        <v>30500</v>
      </c>
      <c r="C29" s="54" t="s">
        <v>31</v>
      </c>
      <c r="D29" s="60">
        <v>100528</v>
      </c>
      <c r="E29" s="50">
        <v>132060.14</v>
      </c>
    </row>
    <row r="30" spans="2:5" ht="15.75" thickBot="1">
      <c r="B30" s="16">
        <v>30000</v>
      </c>
      <c r="C30" s="15" t="s">
        <v>32</v>
      </c>
      <c r="D30" s="48">
        <f>D25+D26+D27+D28+D29</f>
        <v>809206</v>
      </c>
      <c r="E30" s="51">
        <f>E25+E26+E27+E28+E29</f>
        <v>1022008.5599999999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2958615.24</v>
      </c>
      <c r="E33" s="59">
        <v>3310494.89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34200</v>
      </c>
      <c r="E35" s="45">
        <v>34200</v>
      </c>
    </row>
    <row r="36" spans="2:5" ht="15">
      <c r="B36" s="13">
        <v>40500</v>
      </c>
      <c r="C36" s="54" t="s">
        <v>39</v>
      </c>
      <c r="D36" s="49">
        <v>180700</v>
      </c>
      <c r="E36" s="50">
        <v>198611.43</v>
      </c>
    </row>
    <row r="37" spans="2:5" ht="15.75" thickBot="1">
      <c r="B37" s="16">
        <v>40000</v>
      </c>
      <c r="C37" s="15" t="s">
        <v>40</v>
      </c>
      <c r="D37" s="48">
        <f>D32+D33+D34+D35+D36</f>
        <v>3173515.24</v>
      </c>
      <c r="E37" s="51">
        <f>E32+E33+E34+E35+E36</f>
        <v>3543306.3200000003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>
        <v>0</v>
      </c>
      <c r="E42" s="62">
        <v>164975.05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164975.05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295.36</v>
      </c>
    </row>
    <row r="48" spans="2:5" ht="15">
      <c r="B48" s="13">
        <v>60400</v>
      </c>
      <c r="C48" s="54" t="s">
        <v>52</v>
      </c>
      <c r="D48" s="60">
        <v>0</v>
      </c>
      <c r="E48" s="50">
        <v>0</v>
      </c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295.36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1866535</v>
      </c>
      <c r="E51" s="62">
        <v>1866535</v>
      </c>
    </row>
    <row r="52" spans="2:5" ht="15.75" thickBot="1">
      <c r="B52" s="16">
        <v>70000</v>
      </c>
      <c r="C52" s="15" t="s">
        <v>58</v>
      </c>
      <c r="D52" s="48">
        <f>D51</f>
        <v>1866535</v>
      </c>
      <c r="E52" s="51">
        <f>E51</f>
        <v>1866535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727000</v>
      </c>
      <c r="E54" s="45">
        <v>727000</v>
      </c>
    </row>
    <row r="55" spans="2:5" ht="15">
      <c r="B55" s="13">
        <v>90200</v>
      </c>
      <c r="C55" s="54" t="s">
        <v>62</v>
      </c>
      <c r="D55" s="61">
        <v>151500</v>
      </c>
      <c r="E55" s="62">
        <v>159509.61000000002</v>
      </c>
    </row>
    <row r="56" spans="2:5" ht="15.75" thickBot="1">
      <c r="B56" s="16">
        <v>90000</v>
      </c>
      <c r="C56" s="15" t="s">
        <v>63</v>
      </c>
      <c r="D56" s="48">
        <f>D54+D55</f>
        <v>878500</v>
      </c>
      <c r="E56" s="51">
        <f>E54+E55</f>
        <v>886509.61</v>
      </c>
    </row>
    <row r="57" spans="2:5" ht="16.5" thickBot="1" thickTop="1">
      <c r="B57" s="109" t="s">
        <v>64</v>
      </c>
      <c r="C57" s="110"/>
      <c r="D57" s="52">
        <f>D16+D23+D30+D37+D43+D49+D52+D56</f>
        <v>10422418.24</v>
      </c>
      <c r="E57" s="55">
        <f>E16+E23+E30+E37+E43+E49+E52+E56</f>
        <v>11550078.309999999</v>
      </c>
    </row>
    <row r="58" spans="2:5" ht="16.5" thickBot="1" thickTop="1">
      <c r="B58" s="109" t="s">
        <v>65</v>
      </c>
      <c r="C58" s="110"/>
      <c r="D58" s="52">
        <f>D57+D5+D6+D7+D8</f>
        <v>11620945.22</v>
      </c>
      <c r="E58" s="55">
        <f>E57+E5+E6+E7+E8</f>
        <v>13457233.599999998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2235621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805668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3041289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480390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12247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492637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668210</v>
      </c>
      <c r="E25" s="45"/>
    </row>
    <row r="26" spans="2:5" ht="15">
      <c r="B26" s="13">
        <v>30200</v>
      </c>
      <c r="C26" s="54" t="s">
        <v>28</v>
      </c>
      <c r="D26" s="39">
        <v>34516</v>
      </c>
      <c r="E26" s="45"/>
    </row>
    <row r="27" spans="2:5" ht="15">
      <c r="B27" s="13">
        <v>30300</v>
      </c>
      <c r="C27" s="54" t="s">
        <v>29</v>
      </c>
      <c r="D27" s="39">
        <v>255</v>
      </c>
      <c r="E27" s="45"/>
    </row>
    <row r="28" spans="2:5" ht="15">
      <c r="B28" s="13">
        <v>30400</v>
      </c>
      <c r="C28" s="54" t="s">
        <v>30</v>
      </c>
      <c r="D28" s="49">
        <v>300</v>
      </c>
      <c r="E28" s="45"/>
    </row>
    <row r="29" spans="2:5" ht="15">
      <c r="B29" s="13">
        <v>30500</v>
      </c>
      <c r="C29" s="54" t="s">
        <v>31</v>
      </c>
      <c r="D29" s="60">
        <v>95500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798781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1454000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146850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1600850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1866535</v>
      </c>
      <c r="E51" s="62"/>
    </row>
    <row r="52" spans="2:5" ht="15.75" thickBot="1">
      <c r="B52" s="16">
        <v>70000</v>
      </c>
      <c r="C52" s="15" t="s">
        <v>58</v>
      </c>
      <c r="D52" s="48">
        <f>D51</f>
        <v>1866535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727000</v>
      </c>
      <c r="E54" s="45"/>
    </row>
    <row r="55" spans="2:5" ht="15">
      <c r="B55" s="13">
        <v>90200</v>
      </c>
      <c r="C55" s="54" t="s">
        <v>62</v>
      </c>
      <c r="D55" s="61">
        <v>151500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878500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8678592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8678592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2224621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805668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3030289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493565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12247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505812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656210</v>
      </c>
      <c r="E25" s="45"/>
    </row>
    <row r="26" spans="2:5" ht="15">
      <c r="B26" s="13">
        <v>30200</v>
      </c>
      <c r="C26" s="54" t="s">
        <v>28</v>
      </c>
      <c r="D26" s="39">
        <v>34516</v>
      </c>
      <c r="E26" s="45"/>
    </row>
    <row r="27" spans="2:5" ht="15">
      <c r="B27" s="13">
        <v>30300</v>
      </c>
      <c r="C27" s="54" t="s">
        <v>29</v>
      </c>
      <c r="D27" s="39">
        <v>255</v>
      </c>
      <c r="E27" s="45"/>
    </row>
    <row r="28" spans="2:5" ht="15">
      <c r="B28" s="13">
        <v>30400</v>
      </c>
      <c r="C28" s="54" t="s">
        <v>30</v>
      </c>
      <c r="D28" s="49">
        <v>300</v>
      </c>
      <c r="E28" s="45"/>
    </row>
    <row r="29" spans="2:5" ht="15">
      <c r="B29" s="13">
        <v>30500</v>
      </c>
      <c r="C29" s="54" t="s">
        <v>31</v>
      </c>
      <c r="D29" s="60">
        <v>95500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786781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800000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146850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946850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1866535</v>
      </c>
      <c r="E51" s="62"/>
    </row>
    <row r="52" spans="2:5" ht="15.75" thickBot="1">
      <c r="B52" s="16">
        <v>70000</v>
      </c>
      <c r="C52" s="15" t="s">
        <v>58</v>
      </c>
      <c r="D52" s="48">
        <f>D51</f>
        <v>1866535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727000</v>
      </c>
      <c r="E54" s="45"/>
    </row>
    <row r="55" spans="2:5" ht="15">
      <c r="B55" s="13">
        <v>90200</v>
      </c>
      <c r="C55" s="54" t="s">
        <v>62</v>
      </c>
      <c r="D55" s="61">
        <v>151500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878500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8014767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8014767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584368.0700000001</v>
      </c>
      <c r="E10" s="89">
        <v>0</v>
      </c>
      <c r="F10" s="90">
        <v>592625.84</v>
      </c>
      <c r="G10" s="88"/>
      <c r="H10" s="89"/>
      <c r="I10" s="90"/>
      <c r="J10" s="97">
        <v>90230</v>
      </c>
      <c r="K10" s="89">
        <v>0</v>
      </c>
      <c r="L10" s="101">
        <v>90569.62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333513.47</v>
      </c>
      <c r="AL10" s="89">
        <v>0</v>
      </c>
      <c r="AM10" s="90">
        <v>333689.01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1008111.54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1016884.47</v>
      </c>
    </row>
    <row r="11" spans="2:76" ht="15">
      <c r="B11" s="13">
        <v>102</v>
      </c>
      <c r="C11" s="25" t="s">
        <v>92</v>
      </c>
      <c r="D11" s="88">
        <v>59906</v>
      </c>
      <c r="E11" s="89">
        <v>0</v>
      </c>
      <c r="F11" s="90">
        <v>60434.17999999999</v>
      </c>
      <c r="G11" s="88"/>
      <c r="H11" s="89"/>
      <c r="I11" s="90"/>
      <c r="J11" s="97">
        <v>6359</v>
      </c>
      <c r="K11" s="89">
        <v>0</v>
      </c>
      <c r="L11" s="101">
        <v>6364.1</v>
      </c>
      <c r="M11" s="91">
        <v>1370</v>
      </c>
      <c r="N11" s="89">
        <v>0</v>
      </c>
      <c r="O11" s="90">
        <v>1370</v>
      </c>
      <c r="P11" s="91">
        <v>85</v>
      </c>
      <c r="Q11" s="89">
        <v>0</v>
      </c>
      <c r="R11" s="90">
        <v>85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>
        <v>1000</v>
      </c>
      <c r="AC11" s="89">
        <v>0</v>
      </c>
      <c r="AD11" s="90">
        <v>1000</v>
      </c>
      <c r="AE11" s="91"/>
      <c r="AF11" s="89"/>
      <c r="AG11" s="90"/>
      <c r="AH11" s="91">
        <v>600</v>
      </c>
      <c r="AI11" s="89">
        <v>0</v>
      </c>
      <c r="AJ11" s="90">
        <v>600</v>
      </c>
      <c r="AK11" s="91">
        <v>7771</v>
      </c>
      <c r="AL11" s="89">
        <v>0</v>
      </c>
      <c r="AM11" s="90">
        <v>7813.5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77091</v>
      </c>
      <c r="BW11" s="77">
        <f t="shared" si="1"/>
        <v>0</v>
      </c>
      <c r="BX11" s="79">
        <f t="shared" si="2"/>
        <v>77666.78</v>
      </c>
    </row>
    <row r="12" spans="2:76" ht="15">
      <c r="B12" s="13">
        <v>103</v>
      </c>
      <c r="C12" s="25" t="s">
        <v>93</v>
      </c>
      <c r="D12" s="88">
        <v>712978.27</v>
      </c>
      <c r="E12" s="89">
        <v>0</v>
      </c>
      <c r="F12" s="90">
        <v>827481.45</v>
      </c>
      <c r="G12" s="88"/>
      <c r="H12" s="89"/>
      <c r="I12" s="90"/>
      <c r="J12" s="97">
        <v>12167</v>
      </c>
      <c r="K12" s="89">
        <v>0</v>
      </c>
      <c r="L12" s="101">
        <v>14576.68</v>
      </c>
      <c r="M12" s="91">
        <v>720127.48</v>
      </c>
      <c r="N12" s="89">
        <v>0</v>
      </c>
      <c r="O12" s="90">
        <v>916627.1100000001</v>
      </c>
      <c r="P12" s="91">
        <v>68270</v>
      </c>
      <c r="Q12" s="89">
        <v>0</v>
      </c>
      <c r="R12" s="90">
        <v>87241.89000000001</v>
      </c>
      <c r="S12" s="91">
        <v>56162</v>
      </c>
      <c r="T12" s="89">
        <v>0</v>
      </c>
      <c r="U12" s="90">
        <v>115943.01000000001</v>
      </c>
      <c r="V12" s="91"/>
      <c r="W12" s="89"/>
      <c r="X12" s="90"/>
      <c r="Y12" s="91">
        <v>24000</v>
      </c>
      <c r="Z12" s="89">
        <v>0</v>
      </c>
      <c r="AA12" s="90">
        <v>43569.72</v>
      </c>
      <c r="AB12" s="91">
        <v>602750</v>
      </c>
      <c r="AC12" s="89">
        <v>0</v>
      </c>
      <c r="AD12" s="90">
        <v>686982.2</v>
      </c>
      <c r="AE12" s="91">
        <v>178394.3</v>
      </c>
      <c r="AF12" s="89">
        <v>0</v>
      </c>
      <c r="AG12" s="90">
        <v>262147.73</v>
      </c>
      <c r="AH12" s="91">
        <v>1130</v>
      </c>
      <c r="AI12" s="89">
        <v>0</v>
      </c>
      <c r="AJ12" s="90">
        <v>1172.48</v>
      </c>
      <c r="AK12" s="91">
        <v>341195</v>
      </c>
      <c r="AL12" s="89">
        <v>0</v>
      </c>
      <c r="AM12" s="90">
        <v>435402.43</v>
      </c>
      <c r="AN12" s="91"/>
      <c r="AO12" s="89"/>
      <c r="AP12" s="90"/>
      <c r="AQ12" s="91"/>
      <c r="AR12" s="89"/>
      <c r="AS12" s="90"/>
      <c r="AT12" s="91">
        <v>500</v>
      </c>
      <c r="AU12" s="89">
        <v>0</v>
      </c>
      <c r="AV12" s="90">
        <v>500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2717674.05</v>
      </c>
      <c r="BW12" s="77">
        <f t="shared" si="1"/>
        <v>0</v>
      </c>
      <c r="BX12" s="79">
        <f t="shared" si="2"/>
        <v>3391644.7000000007</v>
      </c>
    </row>
    <row r="13" spans="2:76" ht="15">
      <c r="B13" s="13">
        <v>104</v>
      </c>
      <c r="C13" s="25" t="s">
        <v>19</v>
      </c>
      <c r="D13" s="88">
        <v>32950</v>
      </c>
      <c r="E13" s="89">
        <v>0</v>
      </c>
      <c r="F13" s="90">
        <v>78736.34999999999</v>
      </c>
      <c r="G13" s="88"/>
      <c r="H13" s="89"/>
      <c r="I13" s="90"/>
      <c r="J13" s="97">
        <v>4795</v>
      </c>
      <c r="K13" s="89">
        <v>0</v>
      </c>
      <c r="L13" s="101">
        <v>8115.860000000001</v>
      </c>
      <c r="M13" s="91">
        <v>50850</v>
      </c>
      <c r="N13" s="89">
        <v>0</v>
      </c>
      <c r="O13" s="90">
        <v>79035.31</v>
      </c>
      <c r="P13" s="91">
        <v>10990</v>
      </c>
      <c r="Q13" s="89">
        <v>0</v>
      </c>
      <c r="R13" s="90">
        <v>16840</v>
      </c>
      <c r="S13" s="91">
        <v>2847.05</v>
      </c>
      <c r="T13" s="89">
        <v>0</v>
      </c>
      <c r="U13" s="90">
        <v>2847.05</v>
      </c>
      <c r="V13" s="91"/>
      <c r="W13" s="89"/>
      <c r="X13" s="90"/>
      <c r="Y13" s="91">
        <v>250</v>
      </c>
      <c r="Z13" s="89">
        <v>0</v>
      </c>
      <c r="AA13" s="90">
        <v>250</v>
      </c>
      <c r="AB13" s="91">
        <v>6170</v>
      </c>
      <c r="AC13" s="89">
        <v>0</v>
      </c>
      <c r="AD13" s="90">
        <v>6170</v>
      </c>
      <c r="AE13" s="91"/>
      <c r="AF13" s="89"/>
      <c r="AG13" s="90"/>
      <c r="AH13" s="91">
        <v>350</v>
      </c>
      <c r="AI13" s="89">
        <v>0</v>
      </c>
      <c r="AJ13" s="90">
        <v>350</v>
      </c>
      <c r="AK13" s="91">
        <v>80600</v>
      </c>
      <c r="AL13" s="89">
        <v>0</v>
      </c>
      <c r="AM13" s="90">
        <v>89436.28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189802.05</v>
      </c>
      <c r="BW13" s="77">
        <f t="shared" si="1"/>
        <v>0</v>
      </c>
      <c r="BX13" s="79">
        <f t="shared" si="2"/>
        <v>281780.85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185231</v>
      </c>
      <c r="BM16" s="89">
        <v>0</v>
      </c>
      <c r="BN16" s="90">
        <v>185231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185231</v>
      </c>
      <c r="BW16" s="77">
        <f t="shared" si="1"/>
        <v>0</v>
      </c>
      <c r="BX16" s="79">
        <f t="shared" si="2"/>
        <v>185231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21449</v>
      </c>
      <c r="E18" s="89">
        <v>0</v>
      </c>
      <c r="F18" s="90">
        <v>22843.59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21449</v>
      </c>
      <c r="BW18" s="77">
        <f t="shared" si="1"/>
        <v>0</v>
      </c>
      <c r="BX18" s="79">
        <f t="shared" si="2"/>
        <v>22843.59</v>
      </c>
    </row>
    <row r="19" spans="2:76" ht="15">
      <c r="B19" s="13">
        <v>110</v>
      </c>
      <c r="C19" s="25" t="s">
        <v>98</v>
      </c>
      <c r="D19" s="88">
        <v>133450</v>
      </c>
      <c r="E19" s="89">
        <v>0</v>
      </c>
      <c r="F19" s="90">
        <v>140999</v>
      </c>
      <c r="G19" s="88"/>
      <c r="H19" s="89"/>
      <c r="I19" s="90"/>
      <c r="J19" s="97">
        <v>574</v>
      </c>
      <c r="K19" s="89">
        <v>0</v>
      </c>
      <c r="L19" s="101">
        <v>574</v>
      </c>
      <c r="M19" s="97">
        <v>2550</v>
      </c>
      <c r="N19" s="89">
        <v>0</v>
      </c>
      <c r="O19" s="101">
        <v>2550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600</v>
      </c>
      <c r="AC19" s="89">
        <v>0</v>
      </c>
      <c r="AD19" s="101">
        <v>600</v>
      </c>
      <c r="AE19" s="97"/>
      <c r="AF19" s="89"/>
      <c r="AG19" s="101"/>
      <c r="AH19" s="97">
        <v>433</v>
      </c>
      <c r="AI19" s="89">
        <v>0</v>
      </c>
      <c r="AJ19" s="101">
        <v>433</v>
      </c>
      <c r="AK19" s="97">
        <v>1265</v>
      </c>
      <c r="AL19" s="89">
        <v>0</v>
      </c>
      <c r="AM19" s="101">
        <v>1265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66309.95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205181.95</v>
      </c>
      <c r="BW19" s="77">
        <f t="shared" si="1"/>
        <v>0</v>
      </c>
      <c r="BX19" s="79">
        <f t="shared" si="2"/>
        <v>146421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1545101.34</v>
      </c>
      <c r="E20" s="78">
        <f t="shared" si="3"/>
        <v>0</v>
      </c>
      <c r="F20" s="79">
        <f t="shared" si="3"/>
        <v>1723120.4100000001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114125</v>
      </c>
      <c r="K20" s="78">
        <f t="shared" si="3"/>
        <v>0</v>
      </c>
      <c r="L20" s="77">
        <f t="shared" si="3"/>
        <v>120200.26</v>
      </c>
      <c r="M20" s="98">
        <f t="shared" si="3"/>
        <v>774897.48</v>
      </c>
      <c r="N20" s="78">
        <f t="shared" si="3"/>
        <v>0</v>
      </c>
      <c r="O20" s="77">
        <f t="shared" si="3"/>
        <v>999582.4200000002</v>
      </c>
      <c r="P20" s="98">
        <f t="shared" si="3"/>
        <v>79345</v>
      </c>
      <c r="Q20" s="78">
        <f t="shared" si="3"/>
        <v>0</v>
      </c>
      <c r="R20" s="77">
        <f t="shared" si="3"/>
        <v>104166.89000000001</v>
      </c>
      <c r="S20" s="98">
        <f t="shared" si="3"/>
        <v>59009.05</v>
      </c>
      <c r="T20" s="78">
        <f t="shared" si="3"/>
        <v>0</v>
      </c>
      <c r="U20" s="77">
        <f t="shared" si="3"/>
        <v>118790.06000000001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24250</v>
      </c>
      <c r="Z20" s="78">
        <f t="shared" si="3"/>
        <v>0</v>
      </c>
      <c r="AA20" s="77">
        <f t="shared" si="3"/>
        <v>43819.72</v>
      </c>
      <c r="AB20" s="98">
        <f t="shared" si="3"/>
        <v>610520</v>
      </c>
      <c r="AC20" s="78">
        <f t="shared" si="3"/>
        <v>0</v>
      </c>
      <c r="AD20" s="77">
        <f t="shared" si="3"/>
        <v>694752.2</v>
      </c>
      <c r="AE20" s="98">
        <f t="shared" si="3"/>
        <v>178394.3</v>
      </c>
      <c r="AF20" s="78">
        <f t="shared" si="3"/>
        <v>0</v>
      </c>
      <c r="AG20" s="77">
        <f t="shared" si="3"/>
        <v>262147.73</v>
      </c>
      <c r="AH20" s="98">
        <f t="shared" si="3"/>
        <v>2513</v>
      </c>
      <c r="AI20" s="78">
        <f t="shared" si="3"/>
        <v>0</v>
      </c>
      <c r="AJ20" s="77">
        <f t="shared" si="3"/>
        <v>2555.48</v>
      </c>
      <c r="AK20" s="98">
        <f t="shared" si="3"/>
        <v>764344.47</v>
      </c>
      <c r="AL20" s="78">
        <f t="shared" si="3"/>
        <v>0</v>
      </c>
      <c r="AM20" s="77">
        <f t="shared" si="3"/>
        <v>867606.22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500</v>
      </c>
      <c r="AU20" s="78">
        <f t="shared" si="3"/>
        <v>0</v>
      </c>
      <c r="AV20" s="77">
        <f t="shared" si="3"/>
        <v>500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66309.95</v>
      </c>
      <c r="BJ20" s="78">
        <f t="shared" si="3"/>
        <v>0</v>
      </c>
      <c r="BK20" s="77">
        <f t="shared" si="3"/>
        <v>0</v>
      </c>
      <c r="BL20" s="98">
        <f t="shared" si="3"/>
        <v>185231</v>
      </c>
      <c r="BM20" s="78">
        <f t="shared" si="3"/>
        <v>0</v>
      </c>
      <c r="BN20" s="77">
        <f t="shared" si="3"/>
        <v>185231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4404540.59</v>
      </c>
      <c r="BW20" s="77">
        <f>BW10+BW11+BW12+BW13+BW14+BW15+BW16+BW17+BW18+BW19</f>
        <v>0</v>
      </c>
      <c r="BX20" s="95">
        <f>BX10+BX11+BX12+BX13+BX14+BX15+BX16+BX17+BX18+BX19</f>
        <v>5122472.390000001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0</v>
      </c>
      <c r="AC23" s="89">
        <v>0</v>
      </c>
      <c r="AD23" s="101">
        <v>0</v>
      </c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880349.74</v>
      </c>
      <c r="E24" s="89">
        <v>0</v>
      </c>
      <c r="F24" s="90">
        <v>913102.24</v>
      </c>
      <c r="G24" s="88"/>
      <c r="H24" s="89"/>
      <c r="I24" s="90"/>
      <c r="J24" s="97">
        <v>8520.89</v>
      </c>
      <c r="K24" s="89">
        <v>0</v>
      </c>
      <c r="L24" s="101">
        <v>8550.89</v>
      </c>
      <c r="M24" s="97">
        <v>2699394.18</v>
      </c>
      <c r="N24" s="89">
        <v>0</v>
      </c>
      <c r="O24" s="101">
        <v>2751189.26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124673.49</v>
      </c>
      <c r="AC24" s="89">
        <v>0</v>
      </c>
      <c r="AD24" s="101">
        <v>166941.77000000002</v>
      </c>
      <c r="AE24" s="97">
        <v>301531.39</v>
      </c>
      <c r="AF24" s="89">
        <v>0</v>
      </c>
      <c r="AG24" s="101">
        <v>359442.47000000003</v>
      </c>
      <c r="AH24" s="97"/>
      <c r="AI24" s="89"/>
      <c r="AJ24" s="101"/>
      <c r="AK24" s="97">
        <v>114454.94</v>
      </c>
      <c r="AL24" s="89">
        <v>0</v>
      </c>
      <c r="AM24" s="101">
        <v>124473.75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4128924.6300000004</v>
      </c>
      <c r="BW24" s="77">
        <f t="shared" si="4"/>
        <v>0</v>
      </c>
      <c r="BX24" s="79">
        <f t="shared" si="4"/>
        <v>4323700.38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>
        <v>0</v>
      </c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6303</v>
      </c>
      <c r="Z25" s="89">
        <v>0</v>
      </c>
      <c r="AA25" s="101">
        <v>6303</v>
      </c>
      <c r="AB25" s="97">
        <v>4680</v>
      </c>
      <c r="AC25" s="89">
        <v>0</v>
      </c>
      <c r="AD25" s="101">
        <v>4680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10983</v>
      </c>
      <c r="BW25" s="77">
        <f t="shared" si="4"/>
        <v>0</v>
      </c>
      <c r="BX25" s="79">
        <f t="shared" si="4"/>
        <v>10983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0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880349.74</v>
      </c>
      <c r="E28" s="78">
        <f t="shared" si="5"/>
        <v>0</v>
      </c>
      <c r="F28" s="79">
        <f t="shared" si="5"/>
        <v>913102.24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8520.89</v>
      </c>
      <c r="K28" s="78">
        <f t="shared" si="5"/>
        <v>0</v>
      </c>
      <c r="L28" s="77">
        <f t="shared" si="5"/>
        <v>8550.89</v>
      </c>
      <c r="M28" s="98">
        <f t="shared" si="5"/>
        <v>2699394.18</v>
      </c>
      <c r="N28" s="78">
        <f t="shared" si="5"/>
        <v>0</v>
      </c>
      <c r="O28" s="77">
        <f t="shared" si="5"/>
        <v>2751189.26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6303</v>
      </c>
      <c r="Z28" s="78">
        <f t="shared" si="5"/>
        <v>0</v>
      </c>
      <c r="AA28" s="77">
        <f t="shared" si="5"/>
        <v>6303</v>
      </c>
      <c r="AB28" s="98">
        <f t="shared" si="5"/>
        <v>129353.49</v>
      </c>
      <c r="AC28" s="78">
        <f t="shared" si="5"/>
        <v>0</v>
      </c>
      <c r="AD28" s="77">
        <f t="shared" si="5"/>
        <v>171621.77000000002</v>
      </c>
      <c r="AE28" s="98">
        <f t="shared" si="5"/>
        <v>301531.39</v>
      </c>
      <c r="AF28" s="78">
        <f t="shared" si="5"/>
        <v>0</v>
      </c>
      <c r="AG28" s="77">
        <f t="shared" si="5"/>
        <v>359442.47000000003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114454.94</v>
      </c>
      <c r="AL28" s="78">
        <f t="shared" si="6"/>
        <v>0</v>
      </c>
      <c r="AM28" s="77">
        <f t="shared" si="6"/>
        <v>124473.75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4139907.6300000004</v>
      </c>
      <c r="BW28" s="77">
        <f>BW23+BW24+BW25+BW26+BW27</f>
        <v>0</v>
      </c>
      <c r="BX28" s="95">
        <f>BX23+BX24+BX25+BX26+BX27</f>
        <v>4334683.38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0</v>
      </c>
      <c r="BD31" s="89">
        <v>0</v>
      </c>
      <c r="BE31" s="101">
        <v>0</v>
      </c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>
        <v>0</v>
      </c>
      <c r="BD34" s="89">
        <v>0</v>
      </c>
      <c r="BE34" s="101">
        <v>0</v>
      </c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241621</v>
      </c>
      <c r="BM40" s="89">
        <v>0</v>
      </c>
      <c r="BN40" s="101">
        <v>241621</v>
      </c>
      <c r="BO40" s="97"/>
      <c r="BP40" s="89"/>
      <c r="BQ40" s="101"/>
      <c r="BR40" s="97"/>
      <c r="BS40" s="89"/>
      <c r="BT40" s="101"/>
      <c r="BU40" s="76"/>
      <c r="BV40" s="85">
        <f t="shared" si="10"/>
        <v>241621</v>
      </c>
      <c r="BW40" s="77">
        <f t="shared" si="10"/>
        <v>0</v>
      </c>
      <c r="BX40" s="79">
        <f t="shared" si="10"/>
        <v>241621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89841</v>
      </c>
      <c r="BM41" s="89">
        <v>0</v>
      </c>
      <c r="BN41" s="101">
        <v>89841</v>
      </c>
      <c r="BO41" s="97"/>
      <c r="BP41" s="89"/>
      <c r="BQ41" s="101"/>
      <c r="BR41" s="97"/>
      <c r="BS41" s="89"/>
      <c r="BT41" s="101"/>
      <c r="BU41" s="76"/>
      <c r="BV41" s="85">
        <f t="shared" si="10"/>
        <v>89841</v>
      </c>
      <c r="BW41" s="77">
        <f t="shared" si="10"/>
        <v>0</v>
      </c>
      <c r="BX41" s="79">
        <f t="shared" si="10"/>
        <v>89841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331462</v>
      </c>
      <c r="BM42" s="78">
        <f t="shared" si="12"/>
        <v>0</v>
      </c>
      <c r="BN42" s="77">
        <f t="shared" si="12"/>
        <v>331462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331462</v>
      </c>
      <c r="BW42" s="77">
        <f>BW38+BW39+BW40+BW41</f>
        <v>0</v>
      </c>
      <c r="BX42" s="95">
        <f>BX38+BX39+BX40+BX41</f>
        <v>331462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1866535</v>
      </c>
      <c r="BP45" s="89">
        <v>0</v>
      </c>
      <c r="BQ45" s="101">
        <v>1866535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1866535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1866535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1866535</v>
      </c>
      <c r="BP46" s="78">
        <f>BP45</f>
        <v>0</v>
      </c>
      <c r="BQ46" s="95">
        <f>BQ45</f>
        <v>1866535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1866535</v>
      </c>
      <c r="BW46" s="77">
        <f>BW45</f>
        <v>0</v>
      </c>
      <c r="BX46" s="95">
        <f>BX45</f>
        <v>1866535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727000</v>
      </c>
      <c r="BS49" s="89">
        <v>0</v>
      </c>
      <c r="BT49" s="101">
        <v>755892.64</v>
      </c>
      <c r="BU49" s="76"/>
      <c r="BV49" s="85">
        <f aca="true" t="shared" si="15" ref="BV49:BX50">D49+G49+J49+M49+P49+S49+V49+Y49+AB49+AE49+AH49+AK49+AN49+AQ49+AT49+AW49+AZ49+BC49+BF49+BI49+BL49+BO49+BR49</f>
        <v>727000</v>
      </c>
      <c r="BW49" s="77">
        <f t="shared" si="15"/>
        <v>0</v>
      </c>
      <c r="BX49" s="79">
        <f t="shared" si="15"/>
        <v>755892.64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151500</v>
      </c>
      <c r="BS50" s="89">
        <v>0</v>
      </c>
      <c r="BT50" s="101">
        <v>172135.31</v>
      </c>
      <c r="BU50" s="76"/>
      <c r="BV50" s="85">
        <f t="shared" si="15"/>
        <v>151500</v>
      </c>
      <c r="BW50" s="77">
        <f t="shared" si="15"/>
        <v>0</v>
      </c>
      <c r="BX50" s="79">
        <f t="shared" si="15"/>
        <v>172135.31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878500</v>
      </c>
      <c r="BS51" s="78">
        <f>BS49+BS50</f>
        <v>0</v>
      </c>
      <c r="BT51" s="77">
        <f>BT49+BT50</f>
        <v>928027.95</v>
      </c>
      <c r="BU51" s="85"/>
      <c r="BV51" s="85">
        <f>BV49+BV50</f>
        <v>878500</v>
      </c>
      <c r="BW51" s="77">
        <f>BW49+BW50</f>
        <v>0</v>
      </c>
      <c r="BX51" s="95">
        <f>BX49+BX50</f>
        <v>928027.95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2425451.08</v>
      </c>
      <c r="E53" s="86">
        <f t="shared" si="18"/>
        <v>0</v>
      </c>
      <c r="F53" s="86">
        <f t="shared" si="18"/>
        <v>2636222.6500000004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122645.89</v>
      </c>
      <c r="K53" s="86">
        <f t="shared" si="18"/>
        <v>0</v>
      </c>
      <c r="L53" s="86">
        <f t="shared" si="18"/>
        <v>128751.15</v>
      </c>
      <c r="M53" s="86">
        <f t="shared" si="18"/>
        <v>3474291.66</v>
      </c>
      <c r="N53" s="86">
        <f t="shared" si="18"/>
        <v>0</v>
      </c>
      <c r="O53" s="86">
        <f t="shared" si="18"/>
        <v>3750771.6799999997</v>
      </c>
      <c r="P53" s="86">
        <f t="shared" si="18"/>
        <v>79345</v>
      </c>
      <c r="Q53" s="86">
        <f t="shared" si="18"/>
        <v>0</v>
      </c>
      <c r="R53" s="86">
        <f t="shared" si="18"/>
        <v>104166.89000000001</v>
      </c>
      <c r="S53" s="86">
        <f t="shared" si="18"/>
        <v>59009.05</v>
      </c>
      <c r="T53" s="86">
        <f t="shared" si="18"/>
        <v>0</v>
      </c>
      <c r="U53" s="86">
        <f t="shared" si="18"/>
        <v>118790.06000000001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30553</v>
      </c>
      <c r="Z53" s="86">
        <f t="shared" si="18"/>
        <v>0</v>
      </c>
      <c r="AA53" s="86">
        <f t="shared" si="18"/>
        <v>50122.72</v>
      </c>
      <c r="AB53" s="86">
        <f t="shared" si="18"/>
        <v>739873.49</v>
      </c>
      <c r="AC53" s="86">
        <f t="shared" si="18"/>
        <v>0</v>
      </c>
      <c r="AD53" s="86">
        <f t="shared" si="18"/>
        <v>866373.97</v>
      </c>
      <c r="AE53" s="86">
        <f t="shared" si="18"/>
        <v>479925.69</v>
      </c>
      <c r="AF53" s="86">
        <f t="shared" si="18"/>
        <v>0</v>
      </c>
      <c r="AG53" s="86">
        <f t="shared" si="18"/>
        <v>621590.2</v>
      </c>
      <c r="AH53" s="86">
        <f t="shared" si="18"/>
        <v>2513</v>
      </c>
      <c r="AI53" s="86">
        <f t="shared" si="18"/>
        <v>0</v>
      </c>
      <c r="AJ53" s="86">
        <f aca="true" t="shared" si="19" ref="AJ53:BT53">AJ20+AJ28+AJ35+AJ42+AJ46+AJ51</f>
        <v>2555.48</v>
      </c>
      <c r="AK53" s="86">
        <f t="shared" si="19"/>
        <v>878799.4099999999</v>
      </c>
      <c r="AL53" s="86">
        <f t="shared" si="19"/>
        <v>0</v>
      </c>
      <c r="AM53" s="86">
        <f t="shared" si="19"/>
        <v>992079.97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500</v>
      </c>
      <c r="AU53" s="86">
        <f t="shared" si="19"/>
        <v>0</v>
      </c>
      <c r="AV53" s="86">
        <f t="shared" si="19"/>
        <v>500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66309.95</v>
      </c>
      <c r="BJ53" s="86">
        <f t="shared" si="19"/>
        <v>0</v>
      </c>
      <c r="BK53" s="86">
        <f t="shared" si="19"/>
        <v>0</v>
      </c>
      <c r="BL53" s="86">
        <f t="shared" si="19"/>
        <v>516693</v>
      </c>
      <c r="BM53" s="86">
        <f t="shared" si="19"/>
        <v>0</v>
      </c>
      <c r="BN53" s="86">
        <f t="shared" si="19"/>
        <v>516693</v>
      </c>
      <c r="BO53" s="86">
        <f t="shared" si="19"/>
        <v>1866535</v>
      </c>
      <c r="BP53" s="86">
        <f t="shared" si="19"/>
        <v>0</v>
      </c>
      <c r="BQ53" s="86">
        <f t="shared" si="19"/>
        <v>1866535</v>
      </c>
      <c r="BR53" s="86">
        <f t="shared" si="19"/>
        <v>878500</v>
      </c>
      <c r="BS53" s="86">
        <f t="shared" si="19"/>
        <v>0</v>
      </c>
      <c r="BT53" s="86">
        <f t="shared" si="19"/>
        <v>928027.95</v>
      </c>
      <c r="BU53" s="86">
        <f>BU8</f>
        <v>0</v>
      </c>
      <c r="BV53" s="102">
        <f>BV8+BV20+BV28+BV35+BV42+BV46+BV51</f>
        <v>11620945.22</v>
      </c>
      <c r="BW53" s="87">
        <f>BW20+BW28+BW35+BW42+BW46+BW51</f>
        <v>0</v>
      </c>
      <c r="BX53" s="87">
        <f>BX20+BX28+BX35+BX42+BX46+BX51</f>
        <v>12583180.719999999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549747</v>
      </c>
      <c r="E10" s="89">
        <v>0</v>
      </c>
      <c r="F10" s="90"/>
      <c r="G10" s="88"/>
      <c r="H10" s="89"/>
      <c r="I10" s="90"/>
      <c r="J10" s="97">
        <v>115780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330208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995735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58015</v>
      </c>
      <c r="E11" s="89">
        <v>0</v>
      </c>
      <c r="F11" s="90"/>
      <c r="G11" s="88"/>
      <c r="H11" s="89"/>
      <c r="I11" s="90"/>
      <c r="J11" s="97">
        <v>8237</v>
      </c>
      <c r="K11" s="89">
        <v>0</v>
      </c>
      <c r="L11" s="101"/>
      <c r="M11" s="91">
        <v>860</v>
      </c>
      <c r="N11" s="89">
        <v>0</v>
      </c>
      <c r="O11" s="90"/>
      <c r="P11" s="91">
        <v>85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>
        <v>1000</v>
      </c>
      <c r="AC11" s="89">
        <v>0</v>
      </c>
      <c r="AD11" s="90"/>
      <c r="AE11" s="91"/>
      <c r="AF11" s="89"/>
      <c r="AG11" s="90"/>
      <c r="AH11" s="91">
        <v>300</v>
      </c>
      <c r="AI11" s="89">
        <v>0</v>
      </c>
      <c r="AJ11" s="90"/>
      <c r="AK11" s="91">
        <v>7771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76268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523755</v>
      </c>
      <c r="E12" s="89">
        <v>0</v>
      </c>
      <c r="F12" s="90"/>
      <c r="G12" s="88"/>
      <c r="H12" s="89"/>
      <c r="I12" s="90"/>
      <c r="J12" s="97">
        <v>12167</v>
      </c>
      <c r="K12" s="89">
        <v>0</v>
      </c>
      <c r="L12" s="101"/>
      <c r="M12" s="91">
        <v>694091</v>
      </c>
      <c r="N12" s="89">
        <v>0</v>
      </c>
      <c r="O12" s="90"/>
      <c r="P12" s="91">
        <v>59100</v>
      </c>
      <c r="Q12" s="89">
        <v>0</v>
      </c>
      <c r="R12" s="90"/>
      <c r="S12" s="91">
        <v>51542</v>
      </c>
      <c r="T12" s="89">
        <v>0</v>
      </c>
      <c r="U12" s="90"/>
      <c r="V12" s="91"/>
      <c r="W12" s="89"/>
      <c r="X12" s="90"/>
      <c r="Y12" s="91">
        <v>5000</v>
      </c>
      <c r="Z12" s="89">
        <v>0</v>
      </c>
      <c r="AA12" s="90"/>
      <c r="AB12" s="91">
        <v>602750</v>
      </c>
      <c r="AC12" s="89">
        <v>0</v>
      </c>
      <c r="AD12" s="90"/>
      <c r="AE12" s="91">
        <v>168000</v>
      </c>
      <c r="AF12" s="89">
        <v>0</v>
      </c>
      <c r="AG12" s="90"/>
      <c r="AH12" s="91">
        <v>1430</v>
      </c>
      <c r="AI12" s="89">
        <v>0</v>
      </c>
      <c r="AJ12" s="90"/>
      <c r="AK12" s="91">
        <v>333043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>
        <v>500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2451378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2950</v>
      </c>
      <c r="E13" s="89">
        <v>0</v>
      </c>
      <c r="F13" s="90"/>
      <c r="G13" s="88"/>
      <c r="H13" s="89"/>
      <c r="I13" s="90"/>
      <c r="J13" s="97">
        <v>4805</v>
      </c>
      <c r="K13" s="89">
        <v>0</v>
      </c>
      <c r="L13" s="101"/>
      <c r="M13" s="91">
        <v>40900</v>
      </c>
      <c r="N13" s="89">
        <v>0</v>
      </c>
      <c r="O13" s="90"/>
      <c r="P13" s="91">
        <v>11990</v>
      </c>
      <c r="Q13" s="89">
        <v>0</v>
      </c>
      <c r="R13" s="90"/>
      <c r="S13" s="91">
        <v>2000</v>
      </c>
      <c r="T13" s="89">
        <v>0</v>
      </c>
      <c r="U13" s="90"/>
      <c r="V13" s="91"/>
      <c r="W13" s="89"/>
      <c r="X13" s="90"/>
      <c r="Y13" s="91">
        <v>250</v>
      </c>
      <c r="Z13" s="89">
        <v>0</v>
      </c>
      <c r="AA13" s="90"/>
      <c r="AB13" s="91">
        <v>6170</v>
      </c>
      <c r="AC13" s="89">
        <v>0</v>
      </c>
      <c r="AD13" s="90"/>
      <c r="AE13" s="91"/>
      <c r="AF13" s="89"/>
      <c r="AG13" s="90"/>
      <c r="AH13" s="91">
        <v>350</v>
      </c>
      <c r="AI13" s="89">
        <v>0</v>
      </c>
      <c r="AJ13" s="90"/>
      <c r="AK13" s="91">
        <v>79100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148515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171511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171511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25091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25091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131540</v>
      </c>
      <c r="E19" s="89">
        <v>0</v>
      </c>
      <c r="F19" s="90"/>
      <c r="G19" s="88"/>
      <c r="H19" s="89"/>
      <c r="I19" s="90"/>
      <c r="J19" s="97">
        <v>574</v>
      </c>
      <c r="K19" s="89">
        <v>0</v>
      </c>
      <c r="L19" s="101"/>
      <c r="M19" s="97">
        <v>2050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600</v>
      </c>
      <c r="AC19" s="89">
        <v>0</v>
      </c>
      <c r="AD19" s="101"/>
      <c r="AE19" s="97"/>
      <c r="AF19" s="89"/>
      <c r="AG19" s="101"/>
      <c r="AH19" s="97">
        <v>433</v>
      </c>
      <c r="AI19" s="89">
        <v>0</v>
      </c>
      <c r="AJ19" s="101"/>
      <c r="AK19" s="97">
        <v>1265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65934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202396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1291098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141563</v>
      </c>
      <c r="K20" s="78">
        <f t="shared" si="1"/>
        <v>0</v>
      </c>
      <c r="L20" s="77">
        <f t="shared" si="1"/>
        <v>0</v>
      </c>
      <c r="M20" s="98">
        <f t="shared" si="1"/>
        <v>737901</v>
      </c>
      <c r="N20" s="78">
        <f t="shared" si="1"/>
        <v>0</v>
      </c>
      <c r="O20" s="77">
        <f t="shared" si="1"/>
        <v>0</v>
      </c>
      <c r="P20" s="98">
        <f t="shared" si="1"/>
        <v>71175</v>
      </c>
      <c r="Q20" s="78">
        <f t="shared" si="1"/>
        <v>0</v>
      </c>
      <c r="R20" s="77">
        <f t="shared" si="1"/>
        <v>0</v>
      </c>
      <c r="S20" s="98">
        <f t="shared" si="1"/>
        <v>53542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5250</v>
      </c>
      <c r="Z20" s="78">
        <f t="shared" si="1"/>
        <v>0</v>
      </c>
      <c r="AA20" s="77">
        <f t="shared" si="1"/>
        <v>0</v>
      </c>
      <c r="AB20" s="98">
        <f t="shared" si="1"/>
        <v>610520</v>
      </c>
      <c r="AC20" s="78">
        <f t="shared" si="1"/>
        <v>0</v>
      </c>
      <c r="AD20" s="77">
        <f t="shared" si="1"/>
        <v>0</v>
      </c>
      <c r="AE20" s="98">
        <f t="shared" si="1"/>
        <v>168000</v>
      </c>
      <c r="AF20" s="78">
        <f t="shared" si="1"/>
        <v>0</v>
      </c>
      <c r="AG20" s="77">
        <f t="shared" si="1"/>
        <v>0</v>
      </c>
      <c r="AH20" s="98">
        <f t="shared" si="1"/>
        <v>2513</v>
      </c>
      <c r="AI20" s="78">
        <f t="shared" si="1"/>
        <v>0</v>
      </c>
      <c r="AJ20" s="77">
        <f t="shared" si="1"/>
        <v>0</v>
      </c>
      <c r="AK20" s="98">
        <f t="shared" si="1"/>
        <v>751387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500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65934</v>
      </c>
      <c r="BJ20" s="78">
        <f t="shared" si="1"/>
        <v>0</v>
      </c>
      <c r="BK20" s="77">
        <f t="shared" si="1"/>
        <v>0</v>
      </c>
      <c r="BL20" s="98">
        <f t="shared" si="1"/>
        <v>171511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4070894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0</v>
      </c>
      <c r="AC23" s="89">
        <v>0</v>
      </c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243770</v>
      </c>
      <c r="E24" s="89">
        <v>0</v>
      </c>
      <c r="F24" s="90"/>
      <c r="G24" s="88"/>
      <c r="H24" s="89"/>
      <c r="I24" s="90"/>
      <c r="J24" s="97">
        <v>4200</v>
      </c>
      <c r="K24" s="89">
        <v>0</v>
      </c>
      <c r="L24" s="101"/>
      <c r="M24" s="97">
        <v>1300000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45950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1593920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2250</v>
      </c>
      <c r="Z25" s="89">
        <v>0</v>
      </c>
      <c r="AA25" s="101"/>
      <c r="AB25" s="97">
        <v>4680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6930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243770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4200</v>
      </c>
      <c r="K28" s="78">
        <f t="shared" si="3"/>
        <v>0</v>
      </c>
      <c r="L28" s="77">
        <f t="shared" si="3"/>
        <v>0</v>
      </c>
      <c r="M28" s="98">
        <f t="shared" si="3"/>
        <v>1300000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2250</v>
      </c>
      <c r="Z28" s="78">
        <f t="shared" si="3"/>
        <v>0</v>
      </c>
      <c r="AA28" s="77">
        <f t="shared" si="3"/>
        <v>0</v>
      </c>
      <c r="AB28" s="98">
        <f t="shared" si="3"/>
        <v>4680</v>
      </c>
      <c r="AC28" s="78">
        <f t="shared" si="3"/>
        <v>0</v>
      </c>
      <c r="AD28" s="77">
        <f t="shared" si="3"/>
        <v>0</v>
      </c>
      <c r="AE28" s="98">
        <f t="shared" si="3"/>
        <v>45950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1600850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0</v>
      </c>
      <c r="BD31" s="89">
        <v>0</v>
      </c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>
        <v>0</v>
      </c>
      <c r="BD34" s="89">
        <v>0</v>
      </c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187607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187607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74206</v>
      </c>
      <c r="BM41" s="89">
        <v>0</v>
      </c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74206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261813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261813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1866535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1866535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1866535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1866535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727000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727000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151500</v>
      </c>
      <c r="BS50" s="89">
        <v>0</v>
      </c>
      <c r="BT50" s="101"/>
      <c r="BU50" s="76"/>
      <c r="BV50" s="85">
        <f t="shared" si="9"/>
        <v>151500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878500</v>
      </c>
      <c r="BS51" s="78">
        <f>BS49+BS50</f>
        <v>0</v>
      </c>
      <c r="BT51" s="77">
        <f>BT49+BT50</f>
        <v>0</v>
      </c>
      <c r="BU51" s="85"/>
      <c r="BV51" s="85">
        <f>BV49+BV50</f>
        <v>878500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1534868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145763</v>
      </c>
      <c r="K53" s="86">
        <f t="shared" si="11"/>
        <v>0</v>
      </c>
      <c r="L53" s="86">
        <f t="shared" si="11"/>
        <v>0</v>
      </c>
      <c r="M53" s="86">
        <f t="shared" si="11"/>
        <v>2037901</v>
      </c>
      <c r="N53" s="86">
        <f t="shared" si="11"/>
        <v>0</v>
      </c>
      <c r="O53" s="86">
        <f t="shared" si="11"/>
        <v>0</v>
      </c>
      <c r="P53" s="86">
        <f t="shared" si="11"/>
        <v>71175</v>
      </c>
      <c r="Q53" s="86">
        <f t="shared" si="11"/>
        <v>0</v>
      </c>
      <c r="R53" s="86">
        <f t="shared" si="11"/>
        <v>0</v>
      </c>
      <c r="S53" s="86">
        <f t="shared" si="11"/>
        <v>53542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7500</v>
      </c>
      <c r="Z53" s="86">
        <f t="shared" si="11"/>
        <v>0</v>
      </c>
      <c r="AA53" s="86">
        <f t="shared" si="11"/>
        <v>0</v>
      </c>
      <c r="AB53" s="86">
        <f t="shared" si="11"/>
        <v>615200</v>
      </c>
      <c r="AC53" s="86">
        <f t="shared" si="11"/>
        <v>0</v>
      </c>
      <c r="AD53" s="86">
        <f t="shared" si="11"/>
        <v>0</v>
      </c>
      <c r="AE53" s="86">
        <f t="shared" si="11"/>
        <v>213950</v>
      </c>
      <c r="AF53" s="86">
        <f t="shared" si="11"/>
        <v>0</v>
      </c>
      <c r="AG53" s="86">
        <f t="shared" si="11"/>
        <v>0</v>
      </c>
      <c r="AH53" s="86">
        <f t="shared" si="11"/>
        <v>2513</v>
      </c>
      <c r="AI53" s="86">
        <f t="shared" si="11"/>
        <v>0</v>
      </c>
      <c r="AJ53" s="86">
        <f t="shared" si="11"/>
        <v>0</v>
      </c>
      <c r="AK53" s="86">
        <f t="shared" si="11"/>
        <v>751387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500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65934</v>
      </c>
      <c r="BJ53" s="86">
        <f t="shared" si="11"/>
        <v>0</v>
      </c>
      <c r="BK53" s="86">
        <f t="shared" si="11"/>
        <v>0</v>
      </c>
      <c r="BL53" s="86">
        <f t="shared" si="11"/>
        <v>433324</v>
      </c>
      <c r="BM53" s="86">
        <f t="shared" si="11"/>
        <v>0</v>
      </c>
      <c r="BN53" s="86">
        <f t="shared" si="11"/>
        <v>0</v>
      </c>
      <c r="BO53" s="86">
        <f t="shared" si="11"/>
        <v>1866535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878500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8678592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549747</v>
      </c>
      <c r="E10" s="89">
        <v>0</v>
      </c>
      <c r="F10" s="90"/>
      <c r="G10" s="88"/>
      <c r="H10" s="89"/>
      <c r="I10" s="90"/>
      <c r="J10" s="97">
        <v>115780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330208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995735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58015</v>
      </c>
      <c r="E11" s="89">
        <v>0</v>
      </c>
      <c r="F11" s="90"/>
      <c r="G11" s="88"/>
      <c r="H11" s="89"/>
      <c r="I11" s="90"/>
      <c r="J11" s="97">
        <v>8237</v>
      </c>
      <c r="K11" s="89">
        <v>0</v>
      </c>
      <c r="L11" s="101"/>
      <c r="M11" s="91">
        <v>860</v>
      </c>
      <c r="N11" s="89">
        <v>0</v>
      </c>
      <c r="O11" s="90"/>
      <c r="P11" s="91">
        <v>85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>
        <v>1000</v>
      </c>
      <c r="AC11" s="89">
        <v>0</v>
      </c>
      <c r="AD11" s="90"/>
      <c r="AE11" s="91"/>
      <c r="AF11" s="89"/>
      <c r="AG11" s="90"/>
      <c r="AH11" s="91">
        <v>300</v>
      </c>
      <c r="AI11" s="89">
        <v>0</v>
      </c>
      <c r="AJ11" s="90"/>
      <c r="AK11" s="91">
        <v>7771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76268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557708</v>
      </c>
      <c r="E12" s="89">
        <v>0</v>
      </c>
      <c r="F12" s="90"/>
      <c r="G12" s="88"/>
      <c r="H12" s="89"/>
      <c r="I12" s="90"/>
      <c r="J12" s="97">
        <v>12167</v>
      </c>
      <c r="K12" s="89">
        <v>0</v>
      </c>
      <c r="L12" s="101"/>
      <c r="M12" s="91">
        <v>686491</v>
      </c>
      <c r="N12" s="89">
        <v>0</v>
      </c>
      <c r="O12" s="90"/>
      <c r="P12" s="91">
        <v>59100</v>
      </c>
      <c r="Q12" s="89">
        <v>0</v>
      </c>
      <c r="R12" s="90"/>
      <c r="S12" s="91">
        <v>49542</v>
      </c>
      <c r="T12" s="89">
        <v>0</v>
      </c>
      <c r="U12" s="90"/>
      <c r="V12" s="91"/>
      <c r="W12" s="89"/>
      <c r="X12" s="90"/>
      <c r="Y12" s="91">
        <v>5000</v>
      </c>
      <c r="Z12" s="89">
        <v>0</v>
      </c>
      <c r="AA12" s="90"/>
      <c r="AB12" s="91">
        <v>602750</v>
      </c>
      <c r="AC12" s="89">
        <v>0</v>
      </c>
      <c r="AD12" s="90"/>
      <c r="AE12" s="91">
        <v>168000</v>
      </c>
      <c r="AF12" s="89">
        <v>0</v>
      </c>
      <c r="AG12" s="90"/>
      <c r="AH12" s="91">
        <v>1430</v>
      </c>
      <c r="AI12" s="89">
        <v>0</v>
      </c>
      <c r="AJ12" s="90"/>
      <c r="AK12" s="91">
        <v>333043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>
        <v>500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2475731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3000</v>
      </c>
      <c r="E13" s="89">
        <v>0</v>
      </c>
      <c r="F13" s="90"/>
      <c r="G13" s="88"/>
      <c r="H13" s="89"/>
      <c r="I13" s="90"/>
      <c r="J13" s="97">
        <v>4805</v>
      </c>
      <c r="K13" s="89">
        <v>0</v>
      </c>
      <c r="L13" s="101"/>
      <c r="M13" s="91">
        <v>40900</v>
      </c>
      <c r="N13" s="89">
        <v>0</v>
      </c>
      <c r="O13" s="90"/>
      <c r="P13" s="91">
        <v>11900</v>
      </c>
      <c r="Q13" s="89">
        <v>0</v>
      </c>
      <c r="R13" s="90"/>
      <c r="S13" s="91">
        <v>2000</v>
      </c>
      <c r="T13" s="89">
        <v>0</v>
      </c>
      <c r="U13" s="90"/>
      <c r="V13" s="91"/>
      <c r="W13" s="89"/>
      <c r="X13" s="90"/>
      <c r="Y13" s="91">
        <v>250</v>
      </c>
      <c r="Z13" s="89">
        <v>0</v>
      </c>
      <c r="AA13" s="90"/>
      <c r="AB13" s="91">
        <v>6170</v>
      </c>
      <c r="AC13" s="89">
        <v>0</v>
      </c>
      <c r="AD13" s="90"/>
      <c r="AE13" s="91"/>
      <c r="AF13" s="89"/>
      <c r="AG13" s="90"/>
      <c r="AH13" s="91">
        <v>350</v>
      </c>
      <c r="AI13" s="89">
        <v>0</v>
      </c>
      <c r="AJ13" s="90"/>
      <c r="AK13" s="91">
        <v>79100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148475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160397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160397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25091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25091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132640</v>
      </c>
      <c r="E19" s="89">
        <v>0</v>
      </c>
      <c r="F19" s="90"/>
      <c r="G19" s="88"/>
      <c r="H19" s="89"/>
      <c r="I19" s="90"/>
      <c r="J19" s="97">
        <v>574</v>
      </c>
      <c r="K19" s="89">
        <v>0</v>
      </c>
      <c r="L19" s="101"/>
      <c r="M19" s="97">
        <v>2050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600</v>
      </c>
      <c r="AC19" s="89">
        <v>0</v>
      </c>
      <c r="AD19" s="101"/>
      <c r="AE19" s="97"/>
      <c r="AF19" s="89"/>
      <c r="AG19" s="101"/>
      <c r="AH19" s="97">
        <v>433</v>
      </c>
      <c r="AI19" s="89">
        <v>0</v>
      </c>
      <c r="AJ19" s="101"/>
      <c r="AK19" s="97">
        <v>1265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67139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204701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1326201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141563</v>
      </c>
      <c r="K20" s="78">
        <f t="shared" si="1"/>
        <v>0</v>
      </c>
      <c r="L20" s="77">
        <f t="shared" si="1"/>
        <v>0</v>
      </c>
      <c r="M20" s="98">
        <f t="shared" si="1"/>
        <v>730301</v>
      </c>
      <c r="N20" s="78">
        <f t="shared" si="1"/>
        <v>0</v>
      </c>
      <c r="O20" s="77">
        <f t="shared" si="1"/>
        <v>0</v>
      </c>
      <c r="P20" s="98">
        <f t="shared" si="1"/>
        <v>71085</v>
      </c>
      <c r="Q20" s="78">
        <f t="shared" si="1"/>
        <v>0</v>
      </c>
      <c r="R20" s="77">
        <f t="shared" si="1"/>
        <v>0</v>
      </c>
      <c r="S20" s="98">
        <f t="shared" si="1"/>
        <v>51542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5250</v>
      </c>
      <c r="Z20" s="78">
        <f t="shared" si="1"/>
        <v>0</v>
      </c>
      <c r="AA20" s="77">
        <f t="shared" si="1"/>
        <v>0</v>
      </c>
      <c r="AB20" s="98">
        <f t="shared" si="1"/>
        <v>610520</v>
      </c>
      <c r="AC20" s="78">
        <f t="shared" si="1"/>
        <v>0</v>
      </c>
      <c r="AD20" s="77">
        <f t="shared" si="1"/>
        <v>0</v>
      </c>
      <c r="AE20" s="98">
        <f t="shared" si="1"/>
        <v>168000</v>
      </c>
      <c r="AF20" s="78">
        <f t="shared" si="1"/>
        <v>0</v>
      </c>
      <c r="AG20" s="77">
        <f t="shared" si="1"/>
        <v>0</v>
      </c>
      <c r="AH20" s="98">
        <f t="shared" si="1"/>
        <v>2513</v>
      </c>
      <c r="AI20" s="78">
        <f t="shared" si="1"/>
        <v>0</v>
      </c>
      <c r="AJ20" s="77">
        <f t="shared" si="1"/>
        <v>0</v>
      </c>
      <c r="AK20" s="98">
        <f t="shared" si="1"/>
        <v>751387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500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67139</v>
      </c>
      <c r="BJ20" s="78">
        <f t="shared" si="1"/>
        <v>0</v>
      </c>
      <c r="BK20" s="77">
        <f t="shared" si="1"/>
        <v>0</v>
      </c>
      <c r="BL20" s="98">
        <f t="shared" si="1"/>
        <v>160397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4086398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0</v>
      </c>
      <c r="AC23" s="89">
        <v>0</v>
      </c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46820</v>
      </c>
      <c r="E24" s="89">
        <v>0</v>
      </c>
      <c r="F24" s="90"/>
      <c r="G24" s="88"/>
      <c r="H24" s="89"/>
      <c r="I24" s="90"/>
      <c r="J24" s="97">
        <v>4200</v>
      </c>
      <c r="K24" s="89">
        <v>0</v>
      </c>
      <c r="L24" s="101"/>
      <c r="M24" s="97">
        <v>844800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44100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939920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2250</v>
      </c>
      <c r="Z25" s="89">
        <v>0</v>
      </c>
      <c r="AA25" s="101"/>
      <c r="AB25" s="97">
        <v>4680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6930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46820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4200</v>
      </c>
      <c r="K28" s="78">
        <f t="shared" si="3"/>
        <v>0</v>
      </c>
      <c r="L28" s="77">
        <f t="shared" si="3"/>
        <v>0</v>
      </c>
      <c r="M28" s="98">
        <f t="shared" si="3"/>
        <v>844800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2250</v>
      </c>
      <c r="Z28" s="78">
        <f t="shared" si="3"/>
        <v>0</v>
      </c>
      <c r="AA28" s="77">
        <f t="shared" si="3"/>
        <v>0</v>
      </c>
      <c r="AB28" s="98">
        <f t="shared" si="3"/>
        <v>4680</v>
      </c>
      <c r="AC28" s="78">
        <f t="shared" si="3"/>
        <v>0</v>
      </c>
      <c r="AD28" s="77">
        <f t="shared" si="3"/>
        <v>0</v>
      </c>
      <c r="AE28" s="98">
        <f t="shared" si="3"/>
        <v>44100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946850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0</v>
      </c>
      <c r="BD31" s="89">
        <v>0</v>
      </c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>
        <v>0</v>
      </c>
      <c r="BD34" s="89">
        <v>0</v>
      </c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190101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190101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46383</v>
      </c>
      <c r="BM41" s="89">
        <v>0</v>
      </c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46383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236484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236484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1866535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1866535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1866535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1866535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727000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727000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151500</v>
      </c>
      <c r="BS50" s="89">
        <v>0</v>
      </c>
      <c r="BT50" s="101"/>
      <c r="BU50" s="76"/>
      <c r="BV50" s="85">
        <f t="shared" si="9"/>
        <v>151500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878500</v>
      </c>
      <c r="BS51" s="78">
        <f>BS49+BS50</f>
        <v>0</v>
      </c>
      <c r="BT51" s="77">
        <f>BT49+BT50</f>
        <v>0</v>
      </c>
      <c r="BU51" s="85"/>
      <c r="BV51" s="85">
        <f>BV49+BV50</f>
        <v>878500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1373021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145763</v>
      </c>
      <c r="K53" s="86">
        <f t="shared" si="11"/>
        <v>0</v>
      </c>
      <c r="L53" s="86">
        <f t="shared" si="11"/>
        <v>0</v>
      </c>
      <c r="M53" s="86">
        <f t="shared" si="11"/>
        <v>1575101</v>
      </c>
      <c r="N53" s="86">
        <f t="shared" si="11"/>
        <v>0</v>
      </c>
      <c r="O53" s="86">
        <f t="shared" si="11"/>
        <v>0</v>
      </c>
      <c r="P53" s="86">
        <f t="shared" si="11"/>
        <v>71085</v>
      </c>
      <c r="Q53" s="86">
        <f t="shared" si="11"/>
        <v>0</v>
      </c>
      <c r="R53" s="86">
        <f t="shared" si="11"/>
        <v>0</v>
      </c>
      <c r="S53" s="86">
        <f t="shared" si="11"/>
        <v>51542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7500</v>
      </c>
      <c r="Z53" s="86">
        <f t="shared" si="11"/>
        <v>0</v>
      </c>
      <c r="AA53" s="86">
        <f t="shared" si="11"/>
        <v>0</v>
      </c>
      <c r="AB53" s="86">
        <f t="shared" si="11"/>
        <v>615200</v>
      </c>
      <c r="AC53" s="86">
        <f t="shared" si="11"/>
        <v>0</v>
      </c>
      <c r="AD53" s="86">
        <f t="shared" si="11"/>
        <v>0</v>
      </c>
      <c r="AE53" s="86">
        <f t="shared" si="11"/>
        <v>212100</v>
      </c>
      <c r="AF53" s="86">
        <f t="shared" si="11"/>
        <v>0</v>
      </c>
      <c r="AG53" s="86">
        <f t="shared" si="11"/>
        <v>0</v>
      </c>
      <c r="AH53" s="86">
        <f t="shared" si="11"/>
        <v>2513</v>
      </c>
      <c r="AI53" s="86">
        <f t="shared" si="11"/>
        <v>0</v>
      </c>
      <c r="AJ53" s="86">
        <f t="shared" si="11"/>
        <v>0</v>
      </c>
      <c r="AK53" s="86">
        <f t="shared" si="11"/>
        <v>751387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500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67139</v>
      </c>
      <c r="BJ53" s="86">
        <f t="shared" si="11"/>
        <v>0</v>
      </c>
      <c r="BK53" s="86">
        <f t="shared" si="11"/>
        <v>0</v>
      </c>
      <c r="BL53" s="86">
        <f t="shared" si="11"/>
        <v>396881</v>
      </c>
      <c r="BM53" s="86">
        <f t="shared" si="11"/>
        <v>0</v>
      </c>
      <c r="BN53" s="86">
        <f t="shared" si="11"/>
        <v>0</v>
      </c>
      <c r="BO53" s="86">
        <f t="shared" si="11"/>
        <v>1866535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878500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8014767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2023-06-20T08:18:12Z</dcterms:modified>
  <cp:category/>
  <cp:version/>
  <cp:contentType/>
  <cp:contentStatus/>
</cp:coreProperties>
</file>