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<sst xmlns="http://schemas.openxmlformats.org/spreadsheetml/2006/main" count="870" uniqueCount="151">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</sst>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2108517.64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2107000</v>
      </c>
      <c r="E10" s="45">
        <v>2285962.21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798000</v>
      </c>
      <c r="E14" s="45">
        <v>821336.33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2905000</v>
      </c>
      <c r="E16" s="51">
        <f>E10+E11+E12+E13+E14+E15</f>
        <v>3107298.54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408415</v>
      </c>
      <c r="E18" s="45">
        <v>557497.1599999999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12247</v>
      </c>
      <c r="E20" s="59">
        <v>17266.09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420662</v>
      </c>
      <c r="E23" s="51">
        <f>E18+E19+E20+E21+E22</f>
        <v>574763.2499999999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666500</v>
      </c>
      <c r="E25" s="45">
        <v>921397.2</v>
      </c>
    </row>
    <row r="26" spans="2:5" ht="15">
      <c r="B26" s="13">
        <v>30200</v>
      </c>
      <c r="C26" s="54" t="s">
        <v>28</v>
      </c>
      <c r="D26" s="39">
        <v>36000</v>
      </c>
      <c r="E26" s="45">
        <v>53340.990000000005</v>
      </c>
    </row>
    <row r="27" spans="2:5" ht="15">
      <c r="B27" s="13">
        <v>30300</v>
      </c>
      <c r="C27" s="54" t="s">
        <v>29</v>
      </c>
      <c r="D27" s="39">
        <v>10</v>
      </c>
      <c r="E27" s="45">
        <v>10.629999999999999</v>
      </c>
    </row>
    <row r="28" spans="2:5" ht="15">
      <c r="B28" s="13">
        <v>30400</v>
      </c>
      <c r="C28" s="54" t="s">
        <v>30</v>
      </c>
      <c r="D28" s="49">
        <v>350</v>
      </c>
      <c r="E28" s="45">
        <v>350</v>
      </c>
    </row>
    <row r="29" spans="2:5" ht="15">
      <c r="B29" s="13">
        <v>30500</v>
      </c>
      <c r="C29" s="54" t="s">
        <v>31</v>
      </c>
      <c r="D29" s="60">
        <v>132400</v>
      </c>
      <c r="E29" s="50">
        <v>170600.57</v>
      </c>
    </row>
    <row r="30" spans="2:5" ht="15.75" thickBot="1">
      <c r="B30" s="16">
        <v>30000</v>
      </c>
      <c r="C30" s="15" t="s">
        <v>32</v>
      </c>
      <c r="D30" s="48">
        <f>D25+D26+D27+D28+D29</f>
        <v>835260</v>
      </c>
      <c r="E30" s="51">
        <f>E25+E26+E27+E28+E29</f>
        <v>1145699.39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805844</v>
      </c>
      <c r="E33" s="59">
        <v>1208436.7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34200</v>
      </c>
      <c r="E35" s="45">
        <v>34200</v>
      </c>
    </row>
    <row r="36" spans="2:5" ht="15">
      <c r="B36" s="13">
        <v>40500</v>
      </c>
      <c r="C36" s="54" t="s">
        <v>39</v>
      </c>
      <c r="D36" s="49">
        <v>351391</v>
      </c>
      <c r="E36" s="50">
        <v>351391</v>
      </c>
    </row>
    <row r="37" spans="2:5" ht="15.75" thickBot="1">
      <c r="B37" s="16">
        <v>40000</v>
      </c>
      <c r="C37" s="15" t="s">
        <v>40</v>
      </c>
      <c r="D37" s="48">
        <f>D32+D33+D34+D35+D36</f>
        <v>1191435</v>
      </c>
      <c r="E37" s="51">
        <f>E32+E33+E34+E35+E36</f>
        <v>1594027.7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>
        <v>0</v>
      </c>
      <c r="E42" s="62">
        <v>473662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473662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295.36</v>
      </c>
    </row>
    <row r="48" spans="2:5" ht="15">
      <c r="B48" s="13">
        <v>60400</v>
      </c>
      <c r="C48" s="54" t="s">
        <v>52</v>
      </c>
      <c r="D48" s="60">
        <v>0</v>
      </c>
      <c r="E48" s="50">
        <v>0</v>
      </c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295.36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1137941</v>
      </c>
      <c r="E51" s="62">
        <v>1137941</v>
      </c>
    </row>
    <row r="52" spans="2:5" ht="15.75" thickBot="1">
      <c r="B52" s="16">
        <v>70000</v>
      </c>
      <c r="C52" s="15" t="s">
        <v>58</v>
      </c>
      <c r="D52" s="48">
        <f>D51</f>
        <v>1137941</v>
      </c>
      <c r="E52" s="51">
        <f>E51</f>
        <v>1137941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694000</v>
      </c>
      <c r="E54" s="45">
        <v>694008.75</v>
      </c>
    </row>
    <row r="55" spans="2:5" ht="15">
      <c r="B55" s="13">
        <v>90200</v>
      </c>
      <c r="C55" s="54" t="s">
        <v>62</v>
      </c>
      <c r="D55" s="61">
        <v>140500</v>
      </c>
      <c r="E55" s="62">
        <v>148745.19999999998</v>
      </c>
    </row>
    <row r="56" spans="2:5" ht="15.75" thickBot="1">
      <c r="B56" s="16">
        <v>90000</v>
      </c>
      <c r="C56" s="15" t="s">
        <v>63</v>
      </c>
      <c r="D56" s="48">
        <f>D54+D55</f>
        <v>834500</v>
      </c>
      <c r="E56" s="51">
        <f>E54+E55</f>
        <v>842753.95</v>
      </c>
    </row>
    <row r="57" spans="2:5" ht="16.5" thickBot="1" thickTop="1">
      <c r="B57" s="109" t="s">
        <v>64</v>
      </c>
      <c r="C57" s="110"/>
      <c r="D57" s="52">
        <f>D16+D23+D30+D37+D43+D49+D52+D56</f>
        <v>7324798</v>
      </c>
      <c r="E57" s="55">
        <f>E16+E23+E30+E37+E43+E49+E52+E56</f>
        <v>8876441.19</v>
      </c>
    </row>
    <row r="58" spans="2:5" ht="16.5" thickBot="1" thickTop="1">
      <c r="B58" s="109" t="s">
        <v>65</v>
      </c>
      <c r="C58" s="110"/>
      <c r="D58" s="52">
        <f>D57+D5+D6+D7+D8</f>
        <v>7324798</v>
      </c>
      <c r="E58" s="55">
        <f>E57+E5+E6+E7+E8</f>
        <v>10984958.83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2109500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808000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2917500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390138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12247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402385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673700</v>
      </c>
      <c r="E25" s="45"/>
    </row>
    <row r="26" spans="2:5" ht="15">
      <c r="B26" s="13">
        <v>30200</v>
      </c>
      <c r="C26" s="54" t="s">
        <v>28</v>
      </c>
      <c r="D26" s="39">
        <v>36000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350</v>
      </c>
      <c r="E28" s="45"/>
    </row>
    <row r="29" spans="2:5" ht="15">
      <c r="B29" s="13">
        <v>30500</v>
      </c>
      <c r="C29" s="54" t="s">
        <v>31</v>
      </c>
      <c r="D29" s="60">
        <v>103500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813560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313060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361540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674600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694000</v>
      </c>
      <c r="E54" s="45"/>
    </row>
    <row r="55" spans="2:5" ht="15">
      <c r="B55" s="13">
        <v>90200</v>
      </c>
      <c r="C55" s="54" t="s">
        <v>62</v>
      </c>
      <c r="D55" s="61">
        <v>140500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834500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5642545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5642545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2103500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808000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2911500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389538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12247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401785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670700</v>
      </c>
      <c r="E25" s="45"/>
    </row>
    <row r="26" spans="2:5" ht="15">
      <c r="B26" s="13">
        <v>30200</v>
      </c>
      <c r="C26" s="54" t="s">
        <v>28</v>
      </c>
      <c r="D26" s="39">
        <v>36000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350</v>
      </c>
      <c r="E28" s="45"/>
    </row>
    <row r="29" spans="2:5" ht="15">
      <c r="B29" s="13">
        <v>30500</v>
      </c>
      <c r="C29" s="54" t="s">
        <v>31</v>
      </c>
      <c r="D29" s="60">
        <v>103500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810560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165000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148600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313600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694000</v>
      </c>
      <c r="E54" s="45"/>
    </row>
    <row r="55" spans="2:5" ht="15">
      <c r="B55" s="13">
        <v>90200</v>
      </c>
      <c r="C55" s="54" t="s">
        <v>62</v>
      </c>
      <c r="D55" s="61">
        <v>140500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834500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5271945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5271945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546487</v>
      </c>
      <c r="E10" s="89">
        <v>0</v>
      </c>
      <c r="F10" s="90">
        <v>597248.39</v>
      </c>
      <c r="G10" s="88"/>
      <c r="H10" s="89"/>
      <c r="I10" s="90"/>
      <c r="J10" s="97">
        <v>73060</v>
      </c>
      <c r="K10" s="89">
        <v>0</v>
      </c>
      <c r="L10" s="101">
        <v>74112.20000000001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294957</v>
      </c>
      <c r="AL10" s="89">
        <v>0</v>
      </c>
      <c r="AM10" s="90">
        <v>295213.4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914504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966573.9900000001</v>
      </c>
    </row>
    <row r="11" spans="2:76" ht="15">
      <c r="B11" s="13">
        <v>102</v>
      </c>
      <c r="C11" s="25" t="s">
        <v>92</v>
      </c>
      <c r="D11" s="88">
        <v>57758</v>
      </c>
      <c r="E11" s="89">
        <v>0</v>
      </c>
      <c r="F11" s="90">
        <v>60188.030000000006</v>
      </c>
      <c r="G11" s="88"/>
      <c r="H11" s="89"/>
      <c r="I11" s="90"/>
      <c r="J11" s="97">
        <v>5570</v>
      </c>
      <c r="K11" s="89">
        <v>0</v>
      </c>
      <c r="L11" s="101">
        <v>6450.17</v>
      </c>
      <c r="M11" s="91">
        <v>308</v>
      </c>
      <c r="N11" s="89">
        <v>0</v>
      </c>
      <c r="O11" s="90">
        <v>308</v>
      </c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>
        <v>340</v>
      </c>
      <c r="Z11" s="89">
        <v>0</v>
      </c>
      <c r="AA11" s="90">
        <v>340</v>
      </c>
      <c r="AB11" s="91">
        <v>900</v>
      </c>
      <c r="AC11" s="89">
        <v>0</v>
      </c>
      <c r="AD11" s="90">
        <v>900</v>
      </c>
      <c r="AE11" s="91"/>
      <c r="AF11" s="89"/>
      <c r="AG11" s="90"/>
      <c r="AH11" s="91">
        <v>258</v>
      </c>
      <c r="AI11" s="89">
        <v>0</v>
      </c>
      <c r="AJ11" s="90">
        <v>258</v>
      </c>
      <c r="AK11" s="91">
        <v>7221</v>
      </c>
      <c r="AL11" s="89">
        <v>0</v>
      </c>
      <c r="AM11" s="90">
        <v>7891.62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72355</v>
      </c>
      <c r="BW11" s="77">
        <f t="shared" si="1"/>
        <v>0</v>
      </c>
      <c r="BX11" s="79">
        <f t="shared" si="2"/>
        <v>76335.82</v>
      </c>
    </row>
    <row r="12" spans="2:76" ht="15">
      <c r="B12" s="13">
        <v>103</v>
      </c>
      <c r="C12" s="25" t="s">
        <v>93</v>
      </c>
      <c r="D12" s="88">
        <v>415439</v>
      </c>
      <c r="E12" s="89">
        <v>0</v>
      </c>
      <c r="F12" s="90">
        <v>593923.3399999999</v>
      </c>
      <c r="G12" s="88"/>
      <c r="H12" s="89"/>
      <c r="I12" s="90"/>
      <c r="J12" s="97">
        <v>11915</v>
      </c>
      <c r="K12" s="89">
        <v>0</v>
      </c>
      <c r="L12" s="101">
        <v>13438.380000000001</v>
      </c>
      <c r="M12" s="91">
        <v>659367</v>
      </c>
      <c r="N12" s="89">
        <v>0</v>
      </c>
      <c r="O12" s="90">
        <v>987243.38</v>
      </c>
      <c r="P12" s="91">
        <v>59820</v>
      </c>
      <c r="Q12" s="89">
        <v>0</v>
      </c>
      <c r="R12" s="90">
        <v>86863.2</v>
      </c>
      <c r="S12" s="91">
        <v>53671</v>
      </c>
      <c r="T12" s="89">
        <v>0</v>
      </c>
      <c r="U12" s="90">
        <v>83542.56</v>
      </c>
      <c r="V12" s="91"/>
      <c r="W12" s="89"/>
      <c r="X12" s="90"/>
      <c r="Y12" s="91">
        <v>4000</v>
      </c>
      <c r="Z12" s="89">
        <v>0</v>
      </c>
      <c r="AA12" s="90">
        <v>8609.439999999999</v>
      </c>
      <c r="AB12" s="91">
        <v>606950</v>
      </c>
      <c r="AC12" s="89">
        <v>0</v>
      </c>
      <c r="AD12" s="90">
        <v>638709.5599999999</v>
      </c>
      <c r="AE12" s="91">
        <v>168500</v>
      </c>
      <c r="AF12" s="89">
        <v>0</v>
      </c>
      <c r="AG12" s="90">
        <v>202344.74</v>
      </c>
      <c r="AH12" s="91">
        <v>1430</v>
      </c>
      <c r="AI12" s="89">
        <v>0</v>
      </c>
      <c r="AJ12" s="90">
        <v>1472.85</v>
      </c>
      <c r="AK12" s="91">
        <v>274452</v>
      </c>
      <c r="AL12" s="89">
        <v>0</v>
      </c>
      <c r="AM12" s="90">
        <v>452134.87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2255544</v>
      </c>
      <c r="BW12" s="77">
        <f t="shared" si="1"/>
        <v>0</v>
      </c>
      <c r="BX12" s="79">
        <f t="shared" si="2"/>
        <v>3068282.32</v>
      </c>
    </row>
    <row r="13" spans="2:76" ht="15">
      <c r="B13" s="13">
        <v>104</v>
      </c>
      <c r="C13" s="25" t="s">
        <v>19</v>
      </c>
      <c r="D13" s="88">
        <v>2900</v>
      </c>
      <c r="E13" s="89">
        <v>0</v>
      </c>
      <c r="F13" s="90">
        <v>20079.71</v>
      </c>
      <c r="G13" s="88"/>
      <c r="H13" s="89"/>
      <c r="I13" s="90"/>
      <c r="J13" s="97">
        <v>7300</v>
      </c>
      <c r="K13" s="89">
        <v>0</v>
      </c>
      <c r="L13" s="101">
        <v>8099.32</v>
      </c>
      <c r="M13" s="91">
        <v>71500</v>
      </c>
      <c r="N13" s="89">
        <v>0</v>
      </c>
      <c r="O13" s="90">
        <v>128211.19000000002</v>
      </c>
      <c r="P13" s="91">
        <v>22870</v>
      </c>
      <c r="Q13" s="89">
        <v>0</v>
      </c>
      <c r="R13" s="90">
        <v>34903.86</v>
      </c>
      <c r="S13" s="91">
        <v>0</v>
      </c>
      <c r="T13" s="89">
        <v>0</v>
      </c>
      <c r="U13" s="90">
        <v>0</v>
      </c>
      <c r="V13" s="91"/>
      <c r="W13" s="89"/>
      <c r="X13" s="90"/>
      <c r="Y13" s="91">
        <v>250</v>
      </c>
      <c r="Z13" s="89">
        <v>0</v>
      </c>
      <c r="AA13" s="90">
        <v>250</v>
      </c>
      <c r="AB13" s="91">
        <v>13273</v>
      </c>
      <c r="AC13" s="89">
        <v>0</v>
      </c>
      <c r="AD13" s="90">
        <v>52644.85</v>
      </c>
      <c r="AE13" s="91"/>
      <c r="AF13" s="89"/>
      <c r="AG13" s="90"/>
      <c r="AH13" s="91">
        <v>350</v>
      </c>
      <c r="AI13" s="89">
        <v>0</v>
      </c>
      <c r="AJ13" s="90">
        <v>671.89</v>
      </c>
      <c r="AK13" s="91">
        <v>66773</v>
      </c>
      <c r="AL13" s="89">
        <v>0</v>
      </c>
      <c r="AM13" s="90">
        <v>90965.51000000001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>
        <v>0</v>
      </c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185216</v>
      </c>
      <c r="BW13" s="77">
        <f t="shared" si="1"/>
        <v>0</v>
      </c>
      <c r="BX13" s="79">
        <f t="shared" si="2"/>
        <v>335826.3300000001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201291</v>
      </c>
      <c r="BM16" s="89">
        <v>0</v>
      </c>
      <c r="BN16" s="90">
        <v>201291</v>
      </c>
      <c r="BO16" s="91">
        <v>800</v>
      </c>
      <c r="BP16" s="89">
        <v>0</v>
      </c>
      <c r="BQ16" s="90">
        <v>800</v>
      </c>
      <c r="BR16" s="97"/>
      <c r="BS16" s="89"/>
      <c r="BT16" s="101"/>
      <c r="BU16" s="76"/>
      <c r="BV16" s="85">
        <f t="shared" si="0"/>
        <v>202091</v>
      </c>
      <c r="BW16" s="77">
        <f t="shared" si="1"/>
        <v>0</v>
      </c>
      <c r="BX16" s="79">
        <f t="shared" si="2"/>
        <v>202091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3500</v>
      </c>
      <c r="E18" s="89">
        <v>0</v>
      </c>
      <c r="F18" s="90">
        <v>4493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3500</v>
      </c>
      <c r="BW18" s="77">
        <f t="shared" si="1"/>
        <v>0</v>
      </c>
      <c r="BX18" s="79">
        <f t="shared" si="2"/>
        <v>4493</v>
      </c>
    </row>
    <row r="19" spans="2:76" ht="15">
      <c r="B19" s="13">
        <v>110</v>
      </c>
      <c r="C19" s="25" t="s">
        <v>98</v>
      </c>
      <c r="D19" s="88">
        <v>149048</v>
      </c>
      <c r="E19" s="89">
        <v>0</v>
      </c>
      <c r="F19" s="90">
        <v>156560.33</v>
      </c>
      <c r="G19" s="88"/>
      <c r="H19" s="89"/>
      <c r="I19" s="90"/>
      <c r="J19" s="97">
        <v>574</v>
      </c>
      <c r="K19" s="89">
        <v>0</v>
      </c>
      <c r="L19" s="101">
        <v>574</v>
      </c>
      <c r="M19" s="97">
        <v>2050</v>
      </c>
      <c r="N19" s="89">
        <v>0</v>
      </c>
      <c r="O19" s="101">
        <v>2050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603</v>
      </c>
      <c r="AC19" s="89">
        <v>0</v>
      </c>
      <c r="AD19" s="101">
        <v>10603</v>
      </c>
      <c r="AE19" s="97"/>
      <c r="AF19" s="89"/>
      <c r="AG19" s="101"/>
      <c r="AH19" s="97">
        <v>433</v>
      </c>
      <c r="AI19" s="89">
        <v>0</v>
      </c>
      <c r="AJ19" s="101">
        <v>433</v>
      </c>
      <c r="AK19" s="97">
        <v>1265</v>
      </c>
      <c r="AL19" s="89">
        <v>0</v>
      </c>
      <c r="AM19" s="101">
        <v>1265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67575</v>
      </c>
      <c r="BJ19" s="89">
        <v>0</v>
      </c>
      <c r="BK19" s="101">
        <v>15000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221548</v>
      </c>
      <c r="BW19" s="77">
        <f t="shared" si="1"/>
        <v>0</v>
      </c>
      <c r="BX19" s="79">
        <f t="shared" si="2"/>
        <v>186485.33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1175132</v>
      </c>
      <c r="E20" s="78">
        <f t="shared" si="3"/>
        <v>0</v>
      </c>
      <c r="F20" s="79">
        <f t="shared" si="3"/>
        <v>1432492.7999999998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98419</v>
      </c>
      <c r="K20" s="78">
        <f t="shared" si="3"/>
        <v>0</v>
      </c>
      <c r="L20" s="77">
        <f t="shared" si="3"/>
        <v>102674.07</v>
      </c>
      <c r="M20" s="98">
        <f t="shared" si="3"/>
        <v>733225</v>
      </c>
      <c r="N20" s="78">
        <f t="shared" si="3"/>
        <v>0</v>
      </c>
      <c r="O20" s="77">
        <f t="shared" si="3"/>
        <v>1117812.57</v>
      </c>
      <c r="P20" s="98">
        <f t="shared" si="3"/>
        <v>82690</v>
      </c>
      <c r="Q20" s="78">
        <f t="shared" si="3"/>
        <v>0</v>
      </c>
      <c r="R20" s="77">
        <f t="shared" si="3"/>
        <v>121767.06</v>
      </c>
      <c r="S20" s="98">
        <f t="shared" si="3"/>
        <v>53671</v>
      </c>
      <c r="T20" s="78">
        <f t="shared" si="3"/>
        <v>0</v>
      </c>
      <c r="U20" s="77">
        <f t="shared" si="3"/>
        <v>83542.56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4590</v>
      </c>
      <c r="Z20" s="78">
        <f t="shared" si="3"/>
        <v>0</v>
      </c>
      <c r="AA20" s="77">
        <f t="shared" si="3"/>
        <v>9199.439999999999</v>
      </c>
      <c r="AB20" s="98">
        <f t="shared" si="3"/>
        <v>621726</v>
      </c>
      <c r="AC20" s="78">
        <f t="shared" si="3"/>
        <v>0</v>
      </c>
      <c r="AD20" s="77">
        <f t="shared" si="3"/>
        <v>702857.4099999999</v>
      </c>
      <c r="AE20" s="98">
        <f t="shared" si="3"/>
        <v>168500</v>
      </c>
      <c r="AF20" s="78">
        <f t="shared" si="3"/>
        <v>0</v>
      </c>
      <c r="AG20" s="77">
        <f t="shared" si="3"/>
        <v>202344.74</v>
      </c>
      <c r="AH20" s="98">
        <f t="shared" si="3"/>
        <v>2471</v>
      </c>
      <c r="AI20" s="78">
        <f t="shared" si="3"/>
        <v>0</v>
      </c>
      <c r="AJ20" s="77">
        <f t="shared" si="3"/>
        <v>2835.74</v>
      </c>
      <c r="AK20" s="98">
        <f t="shared" si="3"/>
        <v>644668</v>
      </c>
      <c r="AL20" s="78">
        <f t="shared" si="3"/>
        <v>0</v>
      </c>
      <c r="AM20" s="77">
        <f t="shared" si="3"/>
        <v>847470.4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67575</v>
      </c>
      <c r="BJ20" s="78">
        <f t="shared" si="3"/>
        <v>0</v>
      </c>
      <c r="BK20" s="77">
        <f t="shared" si="3"/>
        <v>15000</v>
      </c>
      <c r="BL20" s="98">
        <f t="shared" si="3"/>
        <v>201291</v>
      </c>
      <c r="BM20" s="78">
        <f t="shared" si="3"/>
        <v>0</v>
      </c>
      <c r="BN20" s="77">
        <f t="shared" si="3"/>
        <v>201291</v>
      </c>
      <c r="BO20" s="98">
        <f t="shared" si="3"/>
        <v>800</v>
      </c>
      <c r="BP20" s="78">
        <f t="shared" si="3"/>
        <v>0</v>
      </c>
      <c r="BQ20" s="77">
        <f t="shared" si="3"/>
        <v>800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3854758</v>
      </c>
      <c r="BW20" s="77">
        <f>BW10+BW11+BW12+BW13+BW14+BW15+BW16+BW17+BW18+BW19</f>
        <v>0</v>
      </c>
      <c r="BX20" s="95">
        <f>BX10+BX11+BX12+BX13+BX14+BX15+BX16+BX17+BX18+BX19</f>
        <v>4840087.79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0</v>
      </c>
      <c r="AC23" s="89">
        <v>0</v>
      </c>
      <c r="AD23" s="101">
        <v>0</v>
      </c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703518</v>
      </c>
      <c r="E24" s="89">
        <v>0</v>
      </c>
      <c r="F24" s="90">
        <v>1148192.45</v>
      </c>
      <c r="G24" s="88"/>
      <c r="H24" s="89"/>
      <c r="I24" s="90"/>
      <c r="J24" s="97">
        <v>15000</v>
      </c>
      <c r="K24" s="89">
        <v>0</v>
      </c>
      <c r="L24" s="101">
        <v>17473.05</v>
      </c>
      <c r="M24" s="97">
        <v>220000</v>
      </c>
      <c r="N24" s="89">
        <v>0</v>
      </c>
      <c r="O24" s="101">
        <v>420822.55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35847.46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20000</v>
      </c>
      <c r="AC24" s="89">
        <v>0</v>
      </c>
      <c r="AD24" s="101">
        <v>174263.39</v>
      </c>
      <c r="AE24" s="97">
        <v>104410</v>
      </c>
      <c r="AF24" s="89">
        <v>0</v>
      </c>
      <c r="AG24" s="101">
        <v>139013.21000000002</v>
      </c>
      <c r="AH24" s="97"/>
      <c r="AI24" s="89"/>
      <c r="AJ24" s="101"/>
      <c r="AK24" s="97">
        <v>40000</v>
      </c>
      <c r="AL24" s="89">
        <v>0</v>
      </c>
      <c r="AM24" s="101">
        <v>82832.48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1102928</v>
      </c>
      <c r="BW24" s="77">
        <f t="shared" si="4"/>
        <v>0</v>
      </c>
      <c r="BX24" s="79">
        <f t="shared" si="4"/>
        <v>2018444.5899999999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>
        <v>0</v>
      </c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4303</v>
      </c>
      <c r="Z25" s="89">
        <v>0</v>
      </c>
      <c r="AA25" s="101">
        <v>7663.63</v>
      </c>
      <c r="AB25" s="97">
        <v>2700</v>
      </c>
      <c r="AC25" s="89">
        <v>0</v>
      </c>
      <c r="AD25" s="101">
        <v>2700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7003</v>
      </c>
      <c r="BW25" s="77">
        <f t="shared" si="4"/>
        <v>0</v>
      </c>
      <c r="BX25" s="79">
        <f t="shared" si="4"/>
        <v>10363.630000000001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>
        <v>0</v>
      </c>
      <c r="AI27" s="89">
        <v>0</v>
      </c>
      <c r="AJ27" s="101">
        <v>0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11504</v>
      </c>
      <c r="BA27" s="89">
        <v>0</v>
      </c>
      <c r="BB27" s="101">
        <v>11504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11504</v>
      </c>
      <c r="BW27" s="77">
        <f t="shared" si="4"/>
        <v>0</v>
      </c>
      <c r="BX27" s="79">
        <f t="shared" si="4"/>
        <v>11504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703518</v>
      </c>
      <c r="E28" s="78">
        <f t="shared" si="5"/>
        <v>0</v>
      </c>
      <c r="F28" s="79">
        <f t="shared" si="5"/>
        <v>1148192.45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15000</v>
      </c>
      <c r="K28" s="78">
        <f t="shared" si="5"/>
        <v>0</v>
      </c>
      <c r="L28" s="77">
        <f t="shared" si="5"/>
        <v>17473.05</v>
      </c>
      <c r="M28" s="98">
        <f t="shared" si="5"/>
        <v>220000</v>
      </c>
      <c r="N28" s="78">
        <f t="shared" si="5"/>
        <v>0</v>
      </c>
      <c r="O28" s="77">
        <f t="shared" si="5"/>
        <v>420822.55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35847.46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4303</v>
      </c>
      <c r="Z28" s="78">
        <f t="shared" si="5"/>
        <v>0</v>
      </c>
      <c r="AA28" s="77">
        <f t="shared" si="5"/>
        <v>7663.63</v>
      </c>
      <c r="AB28" s="98">
        <f t="shared" si="5"/>
        <v>22700</v>
      </c>
      <c r="AC28" s="78">
        <f t="shared" si="5"/>
        <v>0</v>
      </c>
      <c r="AD28" s="77">
        <f t="shared" si="5"/>
        <v>176963.39</v>
      </c>
      <c r="AE28" s="98">
        <f t="shared" si="5"/>
        <v>104410</v>
      </c>
      <c r="AF28" s="78">
        <f t="shared" si="5"/>
        <v>0</v>
      </c>
      <c r="AG28" s="77">
        <f t="shared" si="5"/>
        <v>139013.21000000002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40000</v>
      </c>
      <c r="AL28" s="78">
        <f t="shared" si="6"/>
        <v>0</v>
      </c>
      <c r="AM28" s="77">
        <f t="shared" si="6"/>
        <v>82832.48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11504</v>
      </c>
      <c r="BA28" s="78">
        <f t="shared" si="6"/>
        <v>0</v>
      </c>
      <c r="BB28" s="77">
        <f t="shared" si="6"/>
        <v>11504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1121435</v>
      </c>
      <c r="BW28" s="77">
        <f>BW23+BW24+BW25+BW26+BW27</f>
        <v>0</v>
      </c>
      <c r="BX28" s="95">
        <f>BX23+BX24+BX25+BX26+BX27</f>
        <v>2040312.2199999997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>
        <v>6636</v>
      </c>
      <c r="BD31" s="89">
        <v>0</v>
      </c>
      <c r="BE31" s="101">
        <v>6636</v>
      </c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6636</v>
      </c>
      <c r="BW31" s="77">
        <f t="shared" si="7"/>
        <v>0</v>
      </c>
      <c r="BX31" s="79">
        <f t="shared" si="7"/>
        <v>6636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>
        <v>0</v>
      </c>
      <c r="BD34" s="89">
        <v>0</v>
      </c>
      <c r="BE34" s="101">
        <v>223526.13</v>
      </c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223526.13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6636</v>
      </c>
      <c r="BD35" s="78">
        <f t="shared" si="9"/>
        <v>0</v>
      </c>
      <c r="BE35" s="77">
        <f t="shared" si="9"/>
        <v>230162.13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6636</v>
      </c>
      <c r="BW35" s="77">
        <f>BW31+BW32+BW33+BW34</f>
        <v>0</v>
      </c>
      <c r="BX35" s="95">
        <f>BX31+BX32+BX33+BX34</f>
        <v>230162.13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286028</v>
      </c>
      <c r="BM40" s="89">
        <v>0</v>
      </c>
      <c r="BN40" s="101">
        <v>286028</v>
      </c>
      <c r="BO40" s="97"/>
      <c r="BP40" s="89"/>
      <c r="BQ40" s="101"/>
      <c r="BR40" s="97"/>
      <c r="BS40" s="89"/>
      <c r="BT40" s="101"/>
      <c r="BU40" s="76"/>
      <c r="BV40" s="85">
        <f t="shared" si="10"/>
        <v>286028</v>
      </c>
      <c r="BW40" s="77">
        <f t="shared" si="10"/>
        <v>0</v>
      </c>
      <c r="BX40" s="79">
        <f t="shared" si="10"/>
        <v>286028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83500</v>
      </c>
      <c r="BM41" s="89">
        <v>0</v>
      </c>
      <c r="BN41" s="101">
        <v>83500</v>
      </c>
      <c r="BO41" s="97"/>
      <c r="BP41" s="89"/>
      <c r="BQ41" s="101"/>
      <c r="BR41" s="97"/>
      <c r="BS41" s="89"/>
      <c r="BT41" s="101"/>
      <c r="BU41" s="76"/>
      <c r="BV41" s="85">
        <f t="shared" si="10"/>
        <v>83500</v>
      </c>
      <c r="BW41" s="77">
        <f t="shared" si="10"/>
        <v>0</v>
      </c>
      <c r="BX41" s="79">
        <f t="shared" si="10"/>
        <v>83500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369528</v>
      </c>
      <c r="BM42" s="78">
        <f t="shared" si="12"/>
        <v>0</v>
      </c>
      <c r="BN42" s="77">
        <f t="shared" si="12"/>
        <v>369528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369528</v>
      </c>
      <c r="BW42" s="77">
        <f>BW38+BW39+BW40+BW41</f>
        <v>0</v>
      </c>
      <c r="BX42" s="95">
        <f>BX38+BX39+BX40+BX41</f>
        <v>369528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1137941</v>
      </c>
      <c r="BP45" s="89">
        <v>0</v>
      </c>
      <c r="BQ45" s="101">
        <v>1137941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1137941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1137941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1137941</v>
      </c>
      <c r="BP46" s="78">
        <f>BP45</f>
        <v>0</v>
      </c>
      <c r="BQ46" s="95">
        <f>BQ45</f>
        <v>1137941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1137941</v>
      </c>
      <c r="BW46" s="77">
        <f>BW45</f>
        <v>0</v>
      </c>
      <c r="BX46" s="95">
        <f>BX45</f>
        <v>1137941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694000</v>
      </c>
      <c r="BS49" s="89">
        <v>0</v>
      </c>
      <c r="BT49" s="101">
        <v>706589.23</v>
      </c>
      <c r="BU49" s="76"/>
      <c r="BV49" s="85">
        <f aca="true" t="shared" si="15" ref="BV49:BX50">D49+G49+J49+M49+P49+S49+V49+Y49+AB49+AE49+AH49+AK49+AN49+AQ49+AT49+AW49+AZ49+BC49+BF49+BI49+BL49+BO49+BR49</f>
        <v>694000</v>
      </c>
      <c r="BW49" s="77">
        <f t="shared" si="15"/>
        <v>0</v>
      </c>
      <c r="BX49" s="79">
        <f t="shared" si="15"/>
        <v>706589.23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140500</v>
      </c>
      <c r="BS50" s="89">
        <v>0</v>
      </c>
      <c r="BT50" s="101">
        <v>165475.09000000003</v>
      </c>
      <c r="BU50" s="76"/>
      <c r="BV50" s="85">
        <f t="shared" si="15"/>
        <v>140500</v>
      </c>
      <c r="BW50" s="77">
        <f t="shared" si="15"/>
        <v>0</v>
      </c>
      <c r="BX50" s="79">
        <f t="shared" si="15"/>
        <v>165475.09000000003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834500</v>
      </c>
      <c r="BS51" s="78">
        <f>BS49+BS50</f>
        <v>0</v>
      </c>
      <c r="BT51" s="77">
        <f>BT49+BT50</f>
        <v>872064.3200000001</v>
      </c>
      <c r="BU51" s="85"/>
      <c r="BV51" s="85">
        <f>BV49+BV50</f>
        <v>834500</v>
      </c>
      <c r="BW51" s="77">
        <f>BW49+BW50</f>
        <v>0</v>
      </c>
      <c r="BX51" s="95">
        <f>BX49+BX50</f>
        <v>872064.3200000001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1878650</v>
      </c>
      <c r="E53" s="86">
        <f t="shared" si="18"/>
        <v>0</v>
      </c>
      <c r="F53" s="86">
        <f t="shared" si="18"/>
        <v>2580685.25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113419</v>
      </c>
      <c r="K53" s="86">
        <f t="shared" si="18"/>
        <v>0</v>
      </c>
      <c r="L53" s="86">
        <f t="shared" si="18"/>
        <v>120147.12000000001</v>
      </c>
      <c r="M53" s="86">
        <f t="shared" si="18"/>
        <v>953225</v>
      </c>
      <c r="N53" s="86">
        <f t="shared" si="18"/>
        <v>0</v>
      </c>
      <c r="O53" s="86">
        <f t="shared" si="18"/>
        <v>1538635.12</v>
      </c>
      <c r="P53" s="86">
        <f t="shared" si="18"/>
        <v>82690</v>
      </c>
      <c r="Q53" s="86">
        <f t="shared" si="18"/>
        <v>0</v>
      </c>
      <c r="R53" s="86">
        <f t="shared" si="18"/>
        <v>121767.06</v>
      </c>
      <c r="S53" s="86">
        <f t="shared" si="18"/>
        <v>53671</v>
      </c>
      <c r="T53" s="86">
        <f t="shared" si="18"/>
        <v>0</v>
      </c>
      <c r="U53" s="86">
        <f t="shared" si="18"/>
        <v>119390.01999999999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8893</v>
      </c>
      <c r="Z53" s="86">
        <f t="shared" si="18"/>
        <v>0</v>
      </c>
      <c r="AA53" s="86">
        <f t="shared" si="18"/>
        <v>16863.07</v>
      </c>
      <c r="AB53" s="86">
        <f t="shared" si="18"/>
        <v>644426</v>
      </c>
      <c r="AC53" s="86">
        <f t="shared" si="18"/>
        <v>0</v>
      </c>
      <c r="AD53" s="86">
        <f t="shared" si="18"/>
        <v>879820.7999999999</v>
      </c>
      <c r="AE53" s="86">
        <f t="shared" si="18"/>
        <v>272910</v>
      </c>
      <c r="AF53" s="86">
        <f t="shared" si="18"/>
        <v>0</v>
      </c>
      <c r="AG53" s="86">
        <f t="shared" si="18"/>
        <v>341357.95</v>
      </c>
      <c r="AH53" s="86">
        <f t="shared" si="18"/>
        <v>2471</v>
      </c>
      <c r="AI53" s="86">
        <f t="shared" si="18"/>
        <v>0</v>
      </c>
      <c r="AJ53" s="86">
        <f aca="true" t="shared" si="19" ref="AJ53:BT53">AJ20+AJ28+AJ35+AJ42+AJ46+AJ51</f>
        <v>2835.74</v>
      </c>
      <c r="AK53" s="86">
        <f t="shared" si="19"/>
        <v>684668</v>
      </c>
      <c r="AL53" s="86">
        <f t="shared" si="19"/>
        <v>0</v>
      </c>
      <c r="AM53" s="86">
        <f t="shared" si="19"/>
        <v>930302.88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11504</v>
      </c>
      <c r="BA53" s="86">
        <f t="shared" si="19"/>
        <v>0</v>
      </c>
      <c r="BB53" s="86">
        <f t="shared" si="19"/>
        <v>11504</v>
      </c>
      <c r="BC53" s="86">
        <f t="shared" si="19"/>
        <v>6636</v>
      </c>
      <c r="BD53" s="86">
        <f t="shared" si="19"/>
        <v>0</v>
      </c>
      <c r="BE53" s="86">
        <f t="shared" si="19"/>
        <v>230162.13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67575</v>
      </c>
      <c r="BJ53" s="86">
        <f t="shared" si="19"/>
        <v>0</v>
      </c>
      <c r="BK53" s="86">
        <f t="shared" si="19"/>
        <v>15000</v>
      </c>
      <c r="BL53" s="86">
        <f t="shared" si="19"/>
        <v>570819</v>
      </c>
      <c r="BM53" s="86">
        <f t="shared" si="19"/>
        <v>0</v>
      </c>
      <c r="BN53" s="86">
        <f t="shared" si="19"/>
        <v>570819</v>
      </c>
      <c r="BO53" s="86">
        <f t="shared" si="19"/>
        <v>1138741</v>
      </c>
      <c r="BP53" s="86">
        <f t="shared" si="19"/>
        <v>0</v>
      </c>
      <c r="BQ53" s="86">
        <f t="shared" si="19"/>
        <v>1138741</v>
      </c>
      <c r="BR53" s="86">
        <f t="shared" si="19"/>
        <v>834500</v>
      </c>
      <c r="BS53" s="86">
        <f t="shared" si="19"/>
        <v>0</v>
      </c>
      <c r="BT53" s="86">
        <f t="shared" si="19"/>
        <v>872064.3200000001</v>
      </c>
      <c r="BU53" s="86">
        <f>BU8</f>
        <v>0</v>
      </c>
      <c r="BV53" s="102">
        <f>BV8+BV20+BV28+BV35+BV42+BV46+BV51</f>
        <v>7324798</v>
      </c>
      <c r="BW53" s="87">
        <f>BW20+BW28+BW35+BW42+BW46+BW51</f>
        <v>0</v>
      </c>
      <c r="BX53" s="87">
        <f>BX20+BX28+BX35+BX42+BX46+BX51</f>
        <v>9490095.46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550941</v>
      </c>
      <c r="E10" s="89">
        <v>0</v>
      </c>
      <c r="F10" s="90"/>
      <c r="G10" s="88"/>
      <c r="H10" s="89"/>
      <c r="I10" s="90"/>
      <c r="J10" s="97">
        <v>77060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316257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944258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56754</v>
      </c>
      <c r="E11" s="89">
        <v>0</v>
      </c>
      <c r="F11" s="90"/>
      <c r="G11" s="88"/>
      <c r="H11" s="89"/>
      <c r="I11" s="90"/>
      <c r="J11" s="97">
        <v>5570</v>
      </c>
      <c r="K11" s="89">
        <v>0</v>
      </c>
      <c r="L11" s="101"/>
      <c r="M11" s="91">
        <v>308</v>
      </c>
      <c r="N11" s="89">
        <v>0</v>
      </c>
      <c r="O11" s="90"/>
      <c r="P11" s="91">
        <v>0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340</v>
      </c>
      <c r="Z11" s="89">
        <v>0</v>
      </c>
      <c r="AA11" s="90"/>
      <c r="AB11" s="91">
        <v>900</v>
      </c>
      <c r="AC11" s="89">
        <v>0</v>
      </c>
      <c r="AD11" s="90"/>
      <c r="AE11" s="91"/>
      <c r="AF11" s="89"/>
      <c r="AG11" s="90"/>
      <c r="AH11" s="91">
        <v>258</v>
      </c>
      <c r="AI11" s="89">
        <v>0</v>
      </c>
      <c r="AJ11" s="90"/>
      <c r="AK11" s="91">
        <v>8121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72251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369666</v>
      </c>
      <c r="E12" s="89">
        <v>0</v>
      </c>
      <c r="F12" s="90"/>
      <c r="G12" s="88"/>
      <c r="H12" s="89"/>
      <c r="I12" s="90"/>
      <c r="J12" s="97">
        <v>11107</v>
      </c>
      <c r="K12" s="89">
        <v>0</v>
      </c>
      <c r="L12" s="101"/>
      <c r="M12" s="91">
        <v>657191</v>
      </c>
      <c r="N12" s="89">
        <v>0</v>
      </c>
      <c r="O12" s="90"/>
      <c r="P12" s="91">
        <v>59970</v>
      </c>
      <c r="Q12" s="89">
        <v>0</v>
      </c>
      <c r="R12" s="90"/>
      <c r="S12" s="91">
        <v>44742</v>
      </c>
      <c r="T12" s="89">
        <v>0</v>
      </c>
      <c r="U12" s="90"/>
      <c r="V12" s="91"/>
      <c r="W12" s="89"/>
      <c r="X12" s="90"/>
      <c r="Y12" s="91">
        <v>4000</v>
      </c>
      <c r="Z12" s="89">
        <v>0</v>
      </c>
      <c r="AA12" s="90"/>
      <c r="AB12" s="91">
        <v>610150</v>
      </c>
      <c r="AC12" s="89">
        <v>0</v>
      </c>
      <c r="AD12" s="90"/>
      <c r="AE12" s="91">
        <v>163000</v>
      </c>
      <c r="AF12" s="89">
        <v>0</v>
      </c>
      <c r="AG12" s="90"/>
      <c r="AH12" s="91">
        <v>1130</v>
      </c>
      <c r="AI12" s="89">
        <v>0</v>
      </c>
      <c r="AJ12" s="90"/>
      <c r="AK12" s="91">
        <v>277550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2198506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2900</v>
      </c>
      <c r="E13" s="89">
        <v>0</v>
      </c>
      <c r="F13" s="90"/>
      <c r="G13" s="88"/>
      <c r="H13" s="89"/>
      <c r="I13" s="90"/>
      <c r="J13" s="97">
        <v>7300</v>
      </c>
      <c r="K13" s="89">
        <v>0</v>
      </c>
      <c r="L13" s="101"/>
      <c r="M13" s="91">
        <v>71500</v>
      </c>
      <c r="N13" s="89">
        <v>0</v>
      </c>
      <c r="O13" s="90"/>
      <c r="P13" s="91">
        <v>20370</v>
      </c>
      <c r="Q13" s="89">
        <v>0</v>
      </c>
      <c r="R13" s="90"/>
      <c r="S13" s="91">
        <v>0</v>
      </c>
      <c r="T13" s="89">
        <v>0</v>
      </c>
      <c r="U13" s="90"/>
      <c r="V13" s="91"/>
      <c r="W13" s="89"/>
      <c r="X13" s="90"/>
      <c r="Y13" s="91">
        <v>250</v>
      </c>
      <c r="Z13" s="89">
        <v>0</v>
      </c>
      <c r="AA13" s="90"/>
      <c r="AB13" s="91">
        <v>13273</v>
      </c>
      <c r="AC13" s="89">
        <v>0</v>
      </c>
      <c r="AD13" s="90"/>
      <c r="AE13" s="91"/>
      <c r="AF13" s="89"/>
      <c r="AG13" s="90"/>
      <c r="AH13" s="91">
        <v>350</v>
      </c>
      <c r="AI13" s="89">
        <v>0</v>
      </c>
      <c r="AJ13" s="90"/>
      <c r="AK13" s="91">
        <v>69273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185216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185233</v>
      </c>
      <c r="BM16" s="89">
        <v>0</v>
      </c>
      <c r="BN16" s="90"/>
      <c r="BO16" s="91">
        <v>800</v>
      </c>
      <c r="BP16" s="89">
        <v>0</v>
      </c>
      <c r="BQ16" s="90"/>
      <c r="BR16" s="97"/>
      <c r="BS16" s="89"/>
      <c r="BT16" s="101"/>
      <c r="BU16" s="76"/>
      <c r="BV16" s="85">
        <f t="shared" si="0"/>
        <v>186033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149048</v>
      </c>
      <c r="E19" s="89">
        <v>0</v>
      </c>
      <c r="F19" s="90"/>
      <c r="G19" s="88"/>
      <c r="H19" s="89"/>
      <c r="I19" s="90"/>
      <c r="J19" s="97">
        <v>574</v>
      </c>
      <c r="K19" s="89">
        <v>0</v>
      </c>
      <c r="L19" s="101"/>
      <c r="M19" s="97">
        <v>2050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603</v>
      </c>
      <c r="AC19" s="89">
        <v>0</v>
      </c>
      <c r="AD19" s="101"/>
      <c r="AE19" s="97"/>
      <c r="AF19" s="89"/>
      <c r="AG19" s="101"/>
      <c r="AH19" s="97">
        <v>433</v>
      </c>
      <c r="AI19" s="89">
        <v>0</v>
      </c>
      <c r="AJ19" s="101"/>
      <c r="AK19" s="97">
        <v>1265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58246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212219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1132809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101611</v>
      </c>
      <c r="K20" s="78">
        <f t="shared" si="1"/>
        <v>0</v>
      </c>
      <c r="L20" s="77">
        <f t="shared" si="1"/>
        <v>0</v>
      </c>
      <c r="M20" s="98">
        <f t="shared" si="1"/>
        <v>731049</v>
      </c>
      <c r="N20" s="78">
        <f t="shared" si="1"/>
        <v>0</v>
      </c>
      <c r="O20" s="77">
        <f t="shared" si="1"/>
        <v>0</v>
      </c>
      <c r="P20" s="98">
        <f t="shared" si="1"/>
        <v>80340</v>
      </c>
      <c r="Q20" s="78">
        <f t="shared" si="1"/>
        <v>0</v>
      </c>
      <c r="R20" s="77">
        <f t="shared" si="1"/>
        <v>0</v>
      </c>
      <c r="S20" s="98">
        <f t="shared" si="1"/>
        <v>44742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4590</v>
      </c>
      <c r="Z20" s="78">
        <f t="shared" si="1"/>
        <v>0</v>
      </c>
      <c r="AA20" s="77">
        <f t="shared" si="1"/>
        <v>0</v>
      </c>
      <c r="AB20" s="98">
        <f t="shared" si="1"/>
        <v>624926</v>
      </c>
      <c r="AC20" s="78">
        <f t="shared" si="1"/>
        <v>0</v>
      </c>
      <c r="AD20" s="77">
        <f t="shared" si="1"/>
        <v>0</v>
      </c>
      <c r="AE20" s="98">
        <f t="shared" si="1"/>
        <v>163000</v>
      </c>
      <c r="AF20" s="78">
        <f t="shared" si="1"/>
        <v>0</v>
      </c>
      <c r="AG20" s="77">
        <f t="shared" si="1"/>
        <v>0</v>
      </c>
      <c r="AH20" s="98">
        <f t="shared" si="1"/>
        <v>2171</v>
      </c>
      <c r="AI20" s="78">
        <f t="shared" si="1"/>
        <v>0</v>
      </c>
      <c r="AJ20" s="77">
        <f t="shared" si="1"/>
        <v>0</v>
      </c>
      <c r="AK20" s="98">
        <f t="shared" si="1"/>
        <v>672466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58246</v>
      </c>
      <c r="BJ20" s="78">
        <f t="shared" si="1"/>
        <v>0</v>
      </c>
      <c r="BK20" s="77">
        <f t="shared" si="1"/>
        <v>0</v>
      </c>
      <c r="BL20" s="98">
        <f t="shared" si="1"/>
        <v>185233</v>
      </c>
      <c r="BM20" s="78">
        <f t="shared" si="1"/>
        <v>0</v>
      </c>
      <c r="BN20" s="77">
        <f t="shared" si="1"/>
        <v>0</v>
      </c>
      <c r="BO20" s="98">
        <f t="shared" si="1"/>
        <v>800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3801983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0</v>
      </c>
      <c r="AC23" s="89">
        <v>0</v>
      </c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332500</v>
      </c>
      <c r="E24" s="89">
        <v>0</v>
      </c>
      <c r="F24" s="90"/>
      <c r="G24" s="88"/>
      <c r="H24" s="89"/>
      <c r="I24" s="90"/>
      <c r="J24" s="97">
        <v>5000</v>
      </c>
      <c r="K24" s="89">
        <v>0</v>
      </c>
      <c r="L24" s="101"/>
      <c r="M24" s="97">
        <v>126000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198600</v>
      </c>
      <c r="AF24" s="89">
        <v>0</v>
      </c>
      <c r="AG24" s="101"/>
      <c r="AH24" s="97"/>
      <c r="AI24" s="89"/>
      <c r="AJ24" s="101"/>
      <c r="AK24" s="97">
        <v>5000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667100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4800</v>
      </c>
      <c r="Z25" s="89">
        <v>0</v>
      </c>
      <c r="AA25" s="101"/>
      <c r="AB25" s="97">
        <v>2700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7500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332500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5000</v>
      </c>
      <c r="K28" s="78">
        <f t="shared" si="3"/>
        <v>0</v>
      </c>
      <c r="L28" s="77">
        <f t="shared" si="3"/>
        <v>0</v>
      </c>
      <c r="M28" s="98">
        <f t="shared" si="3"/>
        <v>126000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4800</v>
      </c>
      <c r="Z28" s="78">
        <f t="shared" si="3"/>
        <v>0</v>
      </c>
      <c r="AA28" s="77">
        <f t="shared" si="3"/>
        <v>0</v>
      </c>
      <c r="AB28" s="98">
        <f t="shared" si="3"/>
        <v>2700</v>
      </c>
      <c r="AC28" s="78">
        <f t="shared" si="3"/>
        <v>0</v>
      </c>
      <c r="AD28" s="77">
        <f t="shared" si="3"/>
        <v>0</v>
      </c>
      <c r="AE28" s="98">
        <f t="shared" si="3"/>
        <v>198600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674600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>
        <v>0</v>
      </c>
      <c r="BD31" s="89">
        <v>0</v>
      </c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>
        <v>0</v>
      </c>
      <c r="BD34" s="89">
        <v>0</v>
      </c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241621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241621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89841</v>
      </c>
      <c r="BM41" s="89">
        <v>0</v>
      </c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89841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331462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331462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694000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694000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140500</v>
      </c>
      <c r="BS50" s="89">
        <v>0</v>
      </c>
      <c r="BT50" s="101"/>
      <c r="BU50" s="76"/>
      <c r="BV50" s="85">
        <f t="shared" si="9"/>
        <v>140500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834500</v>
      </c>
      <c r="BS51" s="78">
        <f>BS49+BS50</f>
        <v>0</v>
      </c>
      <c r="BT51" s="77">
        <f>BT49+BT50</f>
        <v>0</v>
      </c>
      <c r="BU51" s="85"/>
      <c r="BV51" s="85">
        <f>BV49+BV50</f>
        <v>834500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1465309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106611</v>
      </c>
      <c r="K53" s="86">
        <f t="shared" si="11"/>
        <v>0</v>
      </c>
      <c r="L53" s="86">
        <f t="shared" si="11"/>
        <v>0</v>
      </c>
      <c r="M53" s="86">
        <f t="shared" si="11"/>
        <v>857049</v>
      </c>
      <c r="N53" s="86">
        <f t="shared" si="11"/>
        <v>0</v>
      </c>
      <c r="O53" s="86">
        <f t="shared" si="11"/>
        <v>0</v>
      </c>
      <c r="P53" s="86">
        <f t="shared" si="11"/>
        <v>80340</v>
      </c>
      <c r="Q53" s="86">
        <f t="shared" si="11"/>
        <v>0</v>
      </c>
      <c r="R53" s="86">
        <f t="shared" si="11"/>
        <v>0</v>
      </c>
      <c r="S53" s="86">
        <f t="shared" si="11"/>
        <v>44742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9390</v>
      </c>
      <c r="Z53" s="86">
        <f t="shared" si="11"/>
        <v>0</v>
      </c>
      <c r="AA53" s="86">
        <f t="shared" si="11"/>
        <v>0</v>
      </c>
      <c r="AB53" s="86">
        <f t="shared" si="11"/>
        <v>627626</v>
      </c>
      <c r="AC53" s="86">
        <f t="shared" si="11"/>
        <v>0</v>
      </c>
      <c r="AD53" s="86">
        <f t="shared" si="11"/>
        <v>0</v>
      </c>
      <c r="AE53" s="86">
        <f t="shared" si="11"/>
        <v>361600</v>
      </c>
      <c r="AF53" s="86">
        <f t="shared" si="11"/>
        <v>0</v>
      </c>
      <c r="AG53" s="86">
        <f t="shared" si="11"/>
        <v>0</v>
      </c>
      <c r="AH53" s="86">
        <f t="shared" si="11"/>
        <v>2171</v>
      </c>
      <c r="AI53" s="86">
        <f t="shared" si="11"/>
        <v>0</v>
      </c>
      <c r="AJ53" s="86">
        <f t="shared" si="11"/>
        <v>0</v>
      </c>
      <c r="AK53" s="86">
        <f t="shared" si="11"/>
        <v>677466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58246</v>
      </c>
      <c r="BJ53" s="86">
        <f t="shared" si="11"/>
        <v>0</v>
      </c>
      <c r="BK53" s="86">
        <f t="shared" si="11"/>
        <v>0</v>
      </c>
      <c r="BL53" s="86">
        <f t="shared" si="11"/>
        <v>516695</v>
      </c>
      <c r="BM53" s="86">
        <f t="shared" si="11"/>
        <v>0</v>
      </c>
      <c r="BN53" s="86">
        <f t="shared" si="11"/>
        <v>0</v>
      </c>
      <c r="BO53" s="86">
        <f t="shared" si="11"/>
        <v>800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834500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5642545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550941</v>
      </c>
      <c r="E10" s="89">
        <v>0</v>
      </c>
      <c r="F10" s="90"/>
      <c r="G10" s="88"/>
      <c r="H10" s="89"/>
      <c r="I10" s="90"/>
      <c r="J10" s="97">
        <v>77060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316257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944258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56754</v>
      </c>
      <c r="E11" s="89">
        <v>0</v>
      </c>
      <c r="F11" s="90"/>
      <c r="G11" s="88"/>
      <c r="H11" s="89"/>
      <c r="I11" s="90"/>
      <c r="J11" s="97">
        <v>5570</v>
      </c>
      <c r="K11" s="89">
        <v>0</v>
      </c>
      <c r="L11" s="101"/>
      <c r="M11" s="91">
        <v>308</v>
      </c>
      <c r="N11" s="89">
        <v>0</v>
      </c>
      <c r="O11" s="90"/>
      <c r="P11" s="91">
        <v>0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340</v>
      </c>
      <c r="Z11" s="89">
        <v>0</v>
      </c>
      <c r="AA11" s="90"/>
      <c r="AB11" s="91">
        <v>900</v>
      </c>
      <c r="AC11" s="89">
        <v>0</v>
      </c>
      <c r="AD11" s="90"/>
      <c r="AE11" s="91"/>
      <c r="AF11" s="89"/>
      <c r="AG11" s="90"/>
      <c r="AH11" s="91">
        <v>258</v>
      </c>
      <c r="AI11" s="89">
        <v>0</v>
      </c>
      <c r="AJ11" s="90"/>
      <c r="AK11" s="91">
        <v>8121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72251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444653</v>
      </c>
      <c r="E12" s="89">
        <v>0</v>
      </c>
      <c r="F12" s="90"/>
      <c r="G12" s="88"/>
      <c r="H12" s="89"/>
      <c r="I12" s="90"/>
      <c r="J12" s="97">
        <v>11107</v>
      </c>
      <c r="K12" s="89">
        <v>0</v>
      </c>
      <c r="L12" s="101"/>
      <c r="M12" s="91">
        <v>655691</v>
      </c>
      <c r="N12" s="89">
        <v>0</v>
      </c>
      <c r="O12" s="90"/>
      <c r="P12" s="91">
        <v>59970</v>
      </c>
      <c r="Q12" s="89">
        <v>0</v>
      </c>
      <c r="R12" s="90"/>
      <c r="S12" s="91">
        <v>44680</v>
      </c>
      <c r="T12" s="89">
        <v>0</v>
      </c>
      <c r="U12" s="90"/>
      <c r="V12" s="91"/>
      <c r="W12" s="89"/>
      <c r="X12" s="90"/>
      <c r="Y12" s="91">
        <v>4000</v>
      </c>
      <c r="Z12" s="89">
        <v>0</v>
      </c>
      <c r="AA12" s="90"/>
      <c r="AB12" s="91">
        <v>610150</v>
      </c>
      <c r="AC12" s="89">
        <v>0</v>
      </c>
      <c r="AD12" s="90"/>
      <c r="AE12" s="91">
        <v>163000</v>
      </c>
      <c r="AF12" s="89">
        <v>0</v>
      </c>
      <c r="AG12" s="90"/>
      <c r="AH12" s="91">
        <v>1430</v>
      </c>
      <c r="AI12" s="89">
        <v>0</v>
      </c>
      <c r="AJ12" s="90"/>
      <c r="AK12" s="91">
        <v>277550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2272231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2900</v>
      </c>
      <c r="E13" s="89">
        <v>0</v>
      </c>
      <c r="F13" s="90"/>
      <c r="G13" s="88"/>
      <c r="H13" s="89"/>
      <c r="I13" s="90"/>
      <c r="J13" s="97">
        <v>7300</v>
      </c>
      <c r="K13" s="89">
        <v>0</v>
      </c>
      <c r="L13" s="101"/>
      <c r="M13" s="91">
        <v>71500</v>
      </c>
      <c r="N13" s="89">
        <v>0</v>
      </c>
      <c r="O13" s="90"/>
      <c r="P13" s="91">
        <v>20370</v>
      </c>
      <c r="Q13" s="89">
        <v>0</v>
      </c>
      <c r="R13" s="90"/>
      <c r="S13" s="91">
        <v>0</v>
      </c>
      <c r="T13" s="89">
        <v>0</v>
      </c>
      <c r="U13" s="90"/>
      <c r="V13" s="91"/>
      <c r="W13" s="89"/>
      <c r="X13" s="90"/>
      <c r="Y13" s="91">
        <v>250</v>
      </c>
      <c r="Z13" s="89">
        <v>0</v>
      </c>
      <c r="AA13" s="90"/>
      <c r="AB13" s="91">
        <v>13273</v>
      </c>
      <c r="AC13" s="89">
        <v>0</v>
      </c>
      <c r="AD13" s="90"/>
      <c r="AE13" s="91"/>
      <c r="AF13" s="89"/>
      <c r="AG13" s="90"/>
      <c r="AH13" s="91">
        <v>350</v>
      </c>
      <c r="AI13" s="89">
        <v>0</v>
      </c>
      <c r="AJ13" s="90"/>
      <c r="AK13" s="91">
        <v>69273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185216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171510</v>
      </c>
      <c r="BM16" s="89">
        <v>0</v>
      </c>
      <c r="BN16" s="90"/>
      <c r="BO16" s="91">
        <v>800</v>
      </c>
      <c r="BP16" s="89">
        <v>0</v>
      </c>
      <c r="BQ16" s="90"/>
      <c r="BR16" s="97"/>
      <c r="BS16" s="89"/>
      <c r="BT16" s="101"/>
      <c r="BU16" s="76"/>
      <c r="BV16" s="85">
        <f t="shared" si="0"/>
        <v>172310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149048</v>
      </c>
      <c r="E19" s="89">
        <v>0</v>
      </c>
      <c r="F19" s="90"/>
      <c r="G19" s="88"/>
      <c r="H19" s="89"/>
      <c r="I19" s="90"/>
      <c r="J19" s="97">
        <v>574</v>
      </c>
      <c r="K19" s="89">
        <v>0</v>
      </c>
      <c r="L19" s="101"/>
      <c r="M19" s="97">
        <v>2050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603</v>
      </c>
      <c r="AC19" s="89">
        <v>0</v>
      </c>
      <c r="AD19" s="101"/>
      <c r="AE19" s="97"/>
      <c r="AF19" s="89"/>
      <c r="AG19" s="101"/>
      <c r="AH19" s="97">
        <v>433</v>
      </c>
      <c r="AI19" s="89">
        <v>0</v>
      </c>
      <c r="AJ19" s="101"/>
      <c r="AK19" s="97">
        <v>1265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58293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212266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1207796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101611</v>
      </c>
      <c r="K20" s="78">
        <f t="shared" si="1"/>
        <v>0</v>
      </c>
      <c r="L20" s="77">
        <f t="shared" si="1"/>
        <v>0</v>
      </c>
      <c r="M20" s="98">
        <f t="shared" si="1"/>
        <v>729549</v>
      </c>
      <c r="N20" s="78">
        <f t="shared" si="1"/>
        <v>0</v>
      </c>
      <c r="O20" s="77">
        <f t="shared" si="1"/>
        <v>0</v>
      </c>
      <c r="P20" s="98">
        <f t="shared" si="1"/>
        <v>80340</v>
      </c>
      <c r="Q20" s="78">
        <f t="shared" si="1"/>
        <v>0</v>
      </c>
      <c r="R20" s="77">
        <f t="shared" si="1"/>
        <v>0</v>
      </c>
      <c r="S20" s="98">
        <f t="shared" si="1"/>
        <v>44680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4590</v>
      </c>
      <c r="Z20" s="78">
        <f t="shared" si="1"/>
        <v>0</v>
      </c>
      <c r="AA20" s="77">
        <f t="shared" si="1"/>
        <v>0</v>
      </c>
      <c r="AB20" s="98">
        <f t="shared" si="1"/>
        <v>624926</v>
      </c>
      <c r="AC20" s="78">
        <f t="shared" si="1"/>
        <v>0</v>
      </c>
      <c r="AD20" s="77">
        <f t="shared" si="1"/>
        <v>0</v>
      </c>
      <c r="AE20" s="98">
        <f t="shared" si="1"/>
        <v>163000</v>
      </c>
      <c r="AF20" s="78">
        <f t="shared" si="1"/>
        <v>0</v>
      </c>
      <c r="AG20" s="77">
        <f t="shared" si="1"/>
        <v>0</v>
      </c>
      <c r="AH20" s="98">
        <f t="shared" si="1"/>
        <v>2471</v>
      </c>
      <c r="AI20" s="78">
        <f t="shared" si="1"/>
        <v>0</v>
      </c>
      <c r="AJ20" s="77">
        <f t="shared" si="1"/>
        <v>0</v>
      </c>
      <c r="AK20" s="98">
        <f t="shared" si="1"/>
        <v>672466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58293</v>
      </c>
      <c r="BJ20" s="78">
        <f t="shared" si="1"/>
        <v>0</v>
      </c>
      <c r="BK20" s="77">
        <f t="shared" si="1"/>
        <v>0</v>
      </c>
      <c r="BL20" s="98">
        <f t="shared" si="1"/>
        <v>171510</v>
      </c>
      <c r="BM20" s="78">
        <f t="shared" si="1"/>
        <v>0</v>
      </c>
      <c r="BN20" s="77">
        <f t="shared" si="1"/>
        <v>0</v>
      </c>
      <c r="BO20" s="98">
        <f t="shared" si="1"/>
        <v>800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3862032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0</v>
      </c>
      <c r="AC23" s="89">
        <v>0</v>
      </c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167000</v>
      </c>
      <c r="E24" s="89">
        <v>0</v>
      </c>
      <c r="F24" s="90"/>
      <c r="G24" s="88"/>
      <c r="H24" s="89"/>
      <c r="I24" s="90"/>
      <c r="J24" s="97">
        <v>5000</v>
      </c>
      <c r="K24" s="89">
        <v>0</v>
      </c>
      <c r="L24" s="101"/>
      <c r="M24" s="97">
        <v>70000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67300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309300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1600</v>
      </c>
      <c r="Z25" s="89">
        <v>0</v>
      </c>
      <c r="AA25" s="101"/>
      <c r="AB25" s="97">
        <v>2700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4300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167000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5000</v>
      </c>
      <c r="K28" s="78">
        <f t="shared" si="3"/>
        <v>0</v>
      </c>
      <c r="L28" s="77">
        <f t="shared" si="3"/>
        <v>0</v>
      </c>
      <c r="M28" s="98">
        <f t="shared" si="3"/>
        <v>70000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1600</v>
      </c>
      <c r="Z28" s="78">
        <f t="shared" si="3"/>
        <v>0</v>
      </c>
      <c r="AA28" s="77">
        <f t="shared" si="3"/>
        <v>0</v>
      </c>
      <c r="AB28" s="98">
        <f t="shared" si="3"/>
        <v>2700</v>
      </c>
      <c r="AC28" s="78">
        <f t="shared" si="3"/>
        <v>0</v>
      </c>
      <c r="AD28" s="77">
        <f t="shared" si="3"/>
        <v>0</v>
      </c>
      <c r="AE28" s="98">
        <f t="shared" si="3"/>
        <v>67300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313600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>
        <v>0</v>
      </c>
      <c r="BD31" s="89">
        <v>0</v>
      </c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>
        <v>0</v>
      </c>
      <c r="BD34" s="89">
        <v>0</v>
      </c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187607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187607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74206</v>
      </c>
      <c r="BM41" s="89">
        <v>0</v>
      </c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74206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261813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261813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694000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694000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140500</v>
      </c>
      <c r="BS50" s="89">
        <v>0</v>
      </c>
      <c r="BT50" s="101"/>
      <c r="BU50" s="76"/>
      <c r="BV50" s="85">
        <f t="shared" si="9"/>
        <v>140500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834500</v>
      </c>
      <c r="BS51" s="78">
        <f>BS49+BS50</f>
        <v>0</v>
      </c>
      <c r="BT51" s="77">
        <f>BT49+BT50</f>
        <v>0</v>
      </c>
      <c r="BU51" s="85"/>
      <c r="BV51" s="85">
        <f>BV49+BV50</f>
        <v>834500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1374796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106611</v>
      </c>
      <c r="K53" s="86">
        <f t="shared" si="11"/>
        <v>0</v>
      </c>
      <c r="L53" s="86">
        <f t="shared" si="11"/>
        <v>0</v>
      </c>
      <c r="M53" s="86">
        <f t="shared" si="11"/>
        <v>799549</v>
      </c>
      <c r="N53" s="86">
        <f t="shared" si="11"/>
        <v>0</v>
      </c>
      <c r="O53" s="86">
        <f t="shared" si="11"/>
        <v>0</v>
      </c>
      <c r="P53" s="86">
        <f t="shared" si="11"/>
        <v>80340</v>
      </c>
      <c r="Q53" s="86">
        <f t="shared" si="11"/>
        <v>0</v>
      </c>
      <c r="R53" s="86">
        <f t="shared" si="11"/>
        <v>0</v>
      </c>
      <c r="S53" s="86">
        <f t="shared" si="11"/>
        <v>44680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6190</v>
      </c>
      <c r="Z53" s="86">
        <f t="shared" si="11"/>
        <v>0</v>
      </c>
      <c r="AA53" s="86">
        <f t="shared" si="11"/>
        <v>0</v>
      </c>
      <c r="AB53" s="86">
        <f t="shared" si="11"/>
        <v>627626</v>
      </c>
      <c r="AC53" s="86">
        <f t="shared" si="11"/>
        <v>0</v>
      </c>
      <c r="AD53" s="86">
        <f t="shared" si="11"/>
        <v>0</v>
      </c>
      <c r="AE53" s="86">
        <f t="shared" si="11"/>
        <v>230300</v>
      </c>
      <c r="AF53" s="86">
        <f t="shared" si="11"/>
        <v>0</v>
      </c>
      <c r="AG53" s="86">
        <f t="shared" si="11"/>
        <v>0</v>
      </c>
      <c r="AH53" s="86">
        <f t="shared" si="11"/>
        <v>2471</v>
      </c>
      <c r="AI53" s="86">
        <f t="shared" si="11"/>
        <v>0</v>
      </c>
      <c r="AJ53" s="86">
        <f t="shared" si="11"/>
        <v>0</v>
      </c>
      <c r="AK53" s="86">
        <f t="shared" si="11"/>
        <v>672466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58293</v>
      </c>
      <c r="BJ53" s="86">
        <f t="shared" si="11"/>
        <v>0</v>
      </c>
      <c r="BK53" s="86">
        <f t="shared" si="11"/>
        <v>0</v>
      </c>
      <c r="BL53" s="86">
        <f t="shared" si="11"/>
        <v>433323</v>
      </c>
      <c r="BM53" s="86">
        <f t="shared" si="11"/>
        <v>0</v>
      </c>
      <c r="BN53" s="86">
        <f t="shared" si="11"/>
        <v>0</v>
      </c>
      <c r="BO53" s="86">
        <f t="shared" si="11"/>
        <v>800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834500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5271945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2022-03-25T08:19:07Z</dcterms:modified>
  <cp:category/>
  <cp:version/>
  <cp:contentType/>
  <cp:contentStatus/>
</cp:coreProperties>
</file>