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<sst xmlns="http://schemas.openxmlformats.org/spreadsheetml/2006/main" count="870" uniqueCount="151">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</sst>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51796.63</v>
      </c>
      <c r="E5" s="38"/>
    </row>
    <row r="6" spans="2:5" ht="15">
      <c r="B6" s="8"/>
      <c r="C6" s="5" t="s">
        <v>5</v>
      </c>
      <c r="D6" s="39">
        <v>742456.96</v>
      </c>
      <c r="E6" s="40"/>
    </row>
    <row r="7" spans="2:5" ht="15">
      <c r="B7" s="8"/>
      <c r="C7" s="5" t="s">
        <v>6</v>
      </c>
      <c r="D7" s="39">
        <v>191005</v>
      </c>
      <c r="E7" s="40"/>
    </row>
    <row r="8" spans="2:5" ht="15.75" thickBot="1">
      <c r="B8" s="9"/>
      <c r="C8" s="6" t="s">
        <v>7</v>
      </c>
      <c r="D8" s="41"/>
      <c r="E8" s="42">
        <v>482050.57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2097289</v>
      </c>
      <c r="E10" s="45">
        <v>2584206.76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738000</v>
      </c>
      <c r="E14" s="45">
        <v>760543.13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2835289</v>
      </c>
      <c r="E16" s="51">
        <f>E10+E11+E12+E13+E14+E15</f>
        <v>3344749.8899999997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312289</v>
      </c>
      <c r="E18" s="45">
        <v>416598.44000000006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312289</v>
      </c>
      <c r="E23" s="51">
        <f>E18+E19+E20+E21+E22</f>
        <v>416598.44000000006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709248</v>
      </c>
      <c r="E25" s="45">
        <v>923285.1900000001</v>
      </c>
    </row>
    <row r="26" spans="2:5" ht="15">
      <c r="B26" s="13">
        <v>30200</v>
      </c>
      <c r="C26" s="54" t="s">
        <v>28</v>
      </c>
      <c r="D26" s="39">
        <v>16200</v>
      </c>
      <c r="E26" s="45">
        <v>16200</v>
      </c>
    </row>
    <row r="27" spans="2:5" ht="15">
      <c r="B27" s="13">
        <v>30300</v>
      </c>
      <c r="C27" s="54" t="s">
        <v>29</v>
      </c>
      <c r="D27" s="39">
        <v>120</v>
      </c>
      <c r="E27" s="45">
        <v>120</v>
      </c>
    </row>
    <row r="28" spans="2:5" ht="15">
      <c r="B28" s="13">
        <v>30400</v>
      </c>
      <c r="C28" s="54" t="s">
        <v>30</v>
      </c>
      <c r="D28" s="49">
        <v>350</v>
      </c>
      <c r="E28" s="45">
        <v>350</v>
      </c>
    </row>
    <row r="29" spans="2:5" ht="15">
      <c r="B29" s="13">
        <v>30500</v>
      </c>
      <c r="C29" s="54" t="s">
        <v>31</v>
      </c>
      <c r="D29" s="60">
        <v>139920</v>
      </c>
      <c r="E29" s="50">
        <v>175720</v>
      </c>
    </row>
    <row r="30" spans="2:5" ht="15.75" thickBot="1">
      <c r="B30" s="16">
        <v>30000</v>
      </c>
      <c r="C30" s="15" t="s">
        <v>32</v>
      </c>
      <c r="D30" s="48">
        <f>D25+D26+D27+D28+D29</f>
        <v>865838</v>
      </c>
      <c r="E30" s="51">
        <f>E25+E26+E27+E28+E29</f>
        <v>1115675.19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1017926.1</v>
      </c>
      <c r="E33" s="59">
        <v>1168256.19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137768</v>
      </c>
      <c r="E36" s="50">
        <v>137768</v>
      </c>
    </row>
    <row r="37" spans="2:5" ht="15.75" thickBot="1">
      <c r="B37" s="16">
        <v>40000</v>
      </c>
      <c r="C37" s="15" t="s">
        <v>40</v>
      </c>
      <c r="D37" s="48">
        <f>D32+D33+D34+D35+D36</f>
        <v>1155694.1</v>
      </c>
      <c r="E37" s="51">
        <f>E32+E33+E34+E35+E36</f>
        <v>1306024.19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>
        <v>0</v>
      </c>
      <c r="E42" s="62">
        <v>430000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430000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90000</v>
      </c>
      <c r="E47" s="45">
        <v>103676.86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90000</v>
      </c>
      <c r="E49" s="51">
        <f>E45+E46+E47+E48</f>
        <v>103676.86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899602</v>
      </c>
      <c r="E51" s="62">
        <v>899602</v>
      </c>
    </row>
    <row r="52" spans="2:5" ht="15.75" thickBot="1">
      <c r="B52" s="16">
        <v>70000</v>
      </c>
      <c r="C52" s="15" t="s">
        <v>58</v>
      </c>
      <c r="D52" s="48">
        <f>D51</f>
        <v>899602</v>
      </c>
      <c r="E52" s="51">
        <f>E51</f>
        <v>899602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384000</v>
      </c>
      <c r="E54" s="45">
        <v>388429.07000000007</v>
      </c>
    </row>
    <row r="55" spans="2:5" ht="15">
      <c r="B55" s="13">
        <v>90200</v>
      </c>
      <c r="C55" s="54" t="s">
        <v>62</v>
      </c>
      <c r="D55" s="61">
        <v>390500</v>
      </c>
      <c r="E55" s="62">
        <v>394616.99</v>
      </c>
    </row>
    <row r="56" spans="2:5" ht="15.75" thickBot="1">
      <c r="B56" s="16">
        <v>90000</v>
      </c>
      <c r="C56" s="15" t="s">
        <v>63</v>
      </c>
      <c r="D56" s="48">
        <f>D54+D55</f>
        <v>774500</v>
      </c>
      <c r="E56" s="51">
        <f>E54+E55</f>
        <v>783046.06</v>
      </c>
    </row>
    <row r="57" spans="2:5" ht="16.5" thickBot="1" thickTop="1">
      <c r="B57" s="109" t="s">
        <v>64</v>
      </c>
      <c r="C57" s="110"/>
      <c r="D57" s="52">
        <f>D16+D23+D30+D37+D43+D49+D52+D56</f>
        <v>6933212.1</v>
      </c>
      <c r="E57" s="55">
        <f>E16+E23+E30+E37+E43+E49+E52+E56</f>
        <v>8399372.629999999</v>
      </c>
    </row>
    <row r="58" spans="2:5" ht="16.5" thickBot="1" thickTop="1">
      <c r="B58" s="109" t="s">
        <v>65</v>
      </c>
      <c r="C58" s="110"/>
      <c r="D58" s="52">
        <f>D57+D5+D6+D7+D8</f>
        <v>7918470.6899999995</v>
      </c>
      <c r="E58" s="55">
        <f>E57+E5+E6+E7+E8</f>
        <v>8881423.2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1657335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738000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2395335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289275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289275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695801</v>
      </c>
      <c r="E25" s="45"/>
    </row>
    <row r="26" spans="2:5" ht="15">
      <c r="B26" s="13">
        <v>30200</v>
      </c>
      <c r="C26" s="54" t="s">
        <v>28</v>
      </c>
      <c r="D26" s="39">
        <v>16200</v>
      </c>
      <c r="E26" s="45"/>
    </row>
    <row r="27" spans="2:5" ht="15">
      <c r="B27" s="13">
        <v>30300</v>
      </c>
      <c r="C27" s="54" t="s">
        <v>29</v>
      </c>
      <c r="D27" s="39">
        <v>120</v>
      </c>
      <c r="E27" s="45"/>
    </row>
    <row r="28" spans="2:5" ht="15">
      <c r="B28" s="13">
        <v>30400</v>
      </c>
      <c r="C28" s="54" t="s">
        <v>30</v>
      </c>
      <c r="D28" s="49">
        <v>350</v>
      </c>
      <c r="E28" s="45"/>
    </row>
    <row r="29" spans="2:5" ht="15">
      <c r="B29" s="13">
        <v>30500</v>
      </c>
      <c r="C29" s="54" t="s">
        <v>31</v>
      </c>
      <c r="D29" s="60">
        <v>135920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848391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167440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177440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384000</v>
      </c>
      <c r="E54" s="45"/>
    </row>
    <row r="55" spans="2:5" ht="15">
      <c r="B55" s="13">
        <v>90200</v>
      </c>
      <c r="C55" s="54" t="s">
        <v>62</v>
      </c>
      <c r="D55" s="61">
        <v>370500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754500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4464941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4464941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1634135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738000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2372135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289275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289275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695801</v>
      </c>
      <c r="E25" s="45"/>
    </row>
    <row r="26" spans="2:5" ht="15">
      <c r="B26" s="13">
        <v>30200</v>
      </c>
      <c r="C26" s="54" t="s">
        <v>28</v>
      </c>
      <c r="D26" s="39">
        <v>16200</v>
      </c>
      <c r="E26" s="45"/>
    </row>
    <row r="27" spans="2:5" ht="15">
      <c r="B27" s="13">
        <v>30300</v>
      </c>
      <c r="C27" s="54" t="s">
        <v>29</v>
      </c>
      <c r="D27" s="39">
        <v>120</v>
      </c>
      <c r="E27" s="45"/>
    </row>
    <row r="28" spans="2:5" ht="15">
      <c r="B28" s="13">
        <v>30400</v>
      </c>
      <c r="C28" s="54" t="s">
        <v>30</v>
      </c>
      <c r="D28" s="49">
        <v>350</v>
      </c>
      <c r="E28" s="45"/>
    </row>
    <row r="29" spans="2:5" ht="15">
      <c r="B29" s="13">
        <v>30500</v>
      </c>
      <c r="C29" s="54" t="s">
        <v>31</v>
      </c>
      <c r="D29" s="60">
        <v>135920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848391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160440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170440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>
        <v>0</v>
      </c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384000</v>
      </c>
      <c r="E54" s="45"/>
    </row>
    <row r="55" spans="2:5" ht="15">
      <c r="B55" s="13">
        <v>90200</v>
      </c>
      <c r="C55" s="54" t="s">
        <v>62</v>
      </c>
      <c r="D55" s="61">
        <v>370500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754500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4434741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4434741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566437</v>
      </c>
      <c r="E10" s="89">
        <v>0</v>
      </c>
      <c r="F10" s="90">
        <v>596492.76</v>
      </c>
      <c r="G10" s="88"/>
      <c r="H10" s="89"/>
      <c r="I10" s="90"/>
      <c r="J10" s="97">
        <v>64410</v>
      </c>
      <c r="K10" s="89">
        <v>0</v>
      </c>
      <c r="L10" s="101">
        <v>68655.56999999999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0</v>
      </c>
      <c r="Z10" s="89">
        <v>0</v>
      </c>
      <c r="AA10" s="90">
        <v>0</v>
      </c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300677.17</v>
      </c>
      <c r="AL10" s="89">
        <v>0</v>
      </c>
      <c r="AM10" s="90">
        <v>302057.57999999996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931524.1699999999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967205.9099999999</v>
      </c>
    </row>
    <row r="11" spans="2:76" ht="15">
      <c r="B11" s="13">
        <v>102</v>
      </c>
      <c r="C11" s="25" t="s">
        <v>92</v>
      </c>
      <c r="D11" s="88">
        <v>97800</v>
      </c>
      <c r="E11" s="89">
        <v>0</v>
      </c>
      <c r="F11" s="90">
        <v>99851.31999999999</v>
      </c>
      <c r="G11" s="88"/>
      <c r="H11" s="89"/>
      <c r="I11" s="90"/>
      <c r="J11" s="97">
        <v>4750</v>
      </c>
      <c r="K11" s="89">
        <v>0</v>
      </c>
      <c r="L11" s="101">
        <v>4752.25</v>
      </c>
      <c r="M11" s="91">
        <v>409</v>
      </c>
      <c r="N11" s="89">
        <v>0</v>
      </c>
      <c r="O11" s="90">
        <v>421.75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900</v>
      </c>
      <c r="AC11" s="89">
        <v>0</v>
      </c>
      <c r="AD11" s="90">
        <v>900</v>
      </c>
      <c r="AE11" s="91"/>
      <c r="AF11" s="89"/>
      <c r="AG11" s="90"/>
      <c r="AH11" s="91">
        <v>258</v>
      </c>
      <c r="AI11" s="89">
        <v>0</v>
      </c>
      <c r="AJ11" s="90">
        <v>258</v>
      </c>
      <c r="AK11" s="91">
        <v>8082</v>
      </c>
      <c r="AL11" s="89">
        <v>0</v>
      </c>
      <c r="AM11" s="90">
        <v>8082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112199</v>
      </c>
      <c r="BW11" s="77">
        <f t="shared" si="1"/>
        <v>0</v>
      </c>
      <c r="BX11" s="79">
        <f t="shared" si="2"/>
        <v>114265.31999999999</v>
      </c>
    </row>
    <row r="12" spans="2:76" ht="15">
      <c r="B12" s="13">
        <v>103</v>
      </c>
      <c r="C12" s="25" t="s">
        <v>93</v>
      </c>
      <c r="D12" s="88">
        <v>369298.33</v>
      </c>
      <c r="E12" s="89">
        <v>0</v>
      </c>
      <c r="F12" s="90">
        <v>491155.17</v>
      </c>
      <c r="G12" s="88"/>
      <c r="H12" s="89"/>
      <c r="I12" s="90"/>
      <c r="J12" s="97">
        <v>10097</v>
      </c>
      <c r="K12" s="89">
        <v>0</v>
      </c>
      <c r="L12" s="101">
        <v>13033.22</v>
      </c>
      <c r="M12" s="91">
        <v>539834</v>
      </c>
      <c r="N12" s="89">
        <v>0</v>
      </c>
      <c r="O12" s="90">
        <v>659680.7700000003</v>
      </c>
      <c r="P12" s="91">
        <v>66450</v>
      </c>
      <c r="Q12" s="89">
        <v>0</v>
      </c>
      <c r="R12" s="90">
        <v>96292.19</v>
      </c>
      <c r="S12" s="91">
        <v>51650</v>
      </c>
      <c r="T12" s="89">
        <v>0</v>
      </c>
      <c r="U12" s="90">
        <v>74949.84999999999</v>
      </c>
      <c r="V12" s="91"/>
      <c r="W12" s="89"/>
      <c r="X12" s="90"/>
      <c r="Y12" s="91">
        <v>1400</v>
      </c>
      <c r="Z12" s="89">
        <v>0</v>
      </c>
      <c r="AA12" s="90">
        <v>1899.27</v>
      </c>
      <c r="AB12" s="91">
        <v>479188</v>
      </c>
      <c r="AC12" s="89">
        <v>0</v>
      </c>
      <c r="AD12" s="90">
        <v>587157.5499999999</v>
      </c>
      <c r="AE12" s="91">
        <v>129682.13</v>
      </c>
      <c r="AF12" s="89">
        <v>0</v>
      </c>
      <c r="AG12" s="90">
        <v>149464.19</v>
      </c>
      <c r="AH12" s="91">
        <v>430</v>
      </c>
      <c r="AI12" s="89">
        <v>0</v>
      </c>
      <c r="AJ12" s="90">
        <v>462.4</v>
      </c>
      <c r="AK12" s="91">
        <v>210831</v>
      </c>
      <c r="AL12" s="89">
        <v>0</v>
      </c>
      <c r="AM12" s="90">
        <v>255627.94999999998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1858860.46</v>
      </c>
      <c r="BW12" s="77">
        <f t="shared" si="1"/>
        <v>0</v>
      </c>
      <c r="BX12" s="79">
        <f t="shared" si="2"/>
        <v>2329722.56</v>
      </c>
    </row>
    <row r="13" spans="2:76" ht="15">
      <c r="B13" s="13">
        <v>104</v>
      </c>
      <c r="C13" s="25" t="s">
        <v>19</v>
      </c>
      <c r="D13" s="88">
        <v>35689</v>
      </c>
      <c r="E13" s="89">
        <v>0</v>
      </c>
      <c r="F13" s="90">
        <v>38359</v>
      </c>
      <c r="G13" s="88"/>
      <c r="H13" s="89"/>
      <c r="I13" s="90"/>
      <c r="J13" s="97"/>
      <c r="K13" s="89"/>
      <c r="L13" s="101"/>
      <c r="M13" s="91">
        <v>78161</v>
      </c>
      <c r="N13" s="89">
        <v>0</v>
      </c>
      <c r="O13" s="90">
        <v>89593.34</v>
      </c>
      <c r="P13" s="91">
        <v>25950</v>
      </c>
      <c r="Q13" s="89">
        <v>0</v>
      </c>
      <c r="R13" s="90">
        <v>30982</v>
      </c>
      <c r="S13" s="91">
        <v>9900</v>
      </c>
      <c r="T13" s="89">
        <v>0</v>
      </c>
      <c r="U13" s="90">
        <v>9900</v>
      </c>
      <c r="V13" s="91"/>
      <c r="W13" s="89"/>
      <c r="X13" s="90"/>
      <c r="Y13" s="91">
        <v>2250</v>
      </c>
      <c r="Z13" s="89">
        <v>0</v>
      </c>
      <c r="AA13" s="90">
        <v>2250</v>
      </c>
      <c r="AB13" s="91">
        <v>143273</v>
      </c>
      <c r="AC13" s="89">
        <v>0</v>
      </c>
      <c r="AD13" s="90">
        <v>143273</v>
      </c>
      <c r="AE13" s="91"/>
      <c r="AF13" s="89"/>
      <c r="AG13" s="90"/>
      <c r="AH13" s="91">
        <v>440</v>
      </c>
      <c r="AI13" s="89">
        <v>0</v>
      </c>
      <c r="AJ13" s="90">
        <v>440</v>
      </c>
      <c r="AK13" s="91">
        <v>45856</v>
      </c>
      <c r="AL13" s="89">
        <v>0</v>
      </c>
      <c r="AM13" s="90">
        <v>45856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17000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358519</v>
      </c>
      <c r="BW13" s="77">
        <f t="shared" si="1"/>
        <v>0</v>
      </c>
      <c r="BX13" s="79">
        <f t="shared" si="2"/>
        <v>360653.33999999997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265300</v>
      </c>
      <c r="BM16" s="89">
        <v>0</v>
      </c>
      <c r="BN16" s="90">
        <v>265300</v>
      </c>
      <c r="BO16" s="91">
        <v>1000</v>
      </c>
      <c r="BP16" s="89">
        <v>0</v>
      </c>
      <c r="BQ16" s="90">
        <v>1000</v>
      </c>
      <c r="BR16" s="97"/>
      <c r="BS16" s="89"/>
      <c r="BT16" s="101"/>
      <c r="BU16" s="76"/>
      <c r="BV16" s="85">
        <f t="shared" si="0"/>
        <v>266300</v>
      </c>
      <c r="BW16" s="77">
        <f t="shared" si="1"/>
        <v>0</v>
      </c>
      <c r="BX16" s="79">
        <f t="shared" si="2"/>
        <v>266300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>
        <v>5000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1"/>
        <v>0</v>
      </c>
      <c r="BX18" s="79">
        <f t="shared" si="2"/>
        <v>5000</v>
      </c>
    </row>
    <row r="19" spans="2:76" ht="15">
      <c r="B19" s="13">
        <v>110</v>
      </c>
      <c r="C19" s="25" t="s">
        <v>98</v>
      </c>
      <c r="D19" s="88">
        <v>126953</v>
      </c>
      <c r="E19" s="89">
        <v>0</v>
      </c>
      <c r="F19" s="90">
        <v>130053.79</v>
      </c>
      <c r="G19" s="88"/>
      <c r="H19" s="89"/>
      <c r="I19" s="90"/>
      <c r="J19" s="97">
        <v>551</v>
      </c>
      <c r="K19" s="89">
        <v>0</v>
      </c>
      <c r="L19" s="101">
        <v>551</v>
      </c>
      <c r="M19" s="97">
        <v>2150</v>
      </c>
      <c r="N19" s="89">
        <v>0</v>
      </c>
      <c r="O19" s="101">
        <v>2150</v>
      </c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>
        <v>9150</v>
      </c>
      <c r="AC19" s="89">
        <v>0</v>
      </c>
      <c r="AD19" s="101">
        <v>10941</v>
      </c>
      <c r="AE19" s="97"/>
      <c r="AF19" s="89"/>
      <c r="AG19" s="101"/>
      <c r="AH19" s="97">
        <v>780</v>
      </c>
      <c r="AI19" s="89">
        <v>0</v>
      </c>
      <c r="AJ19" s="101">
        <v>780</v>
      </c>
      <c r="AK19" s="97">
        <v>1200</v>
      </c>
      <c r="AL19" s="89">
        <v>0</v>
      </c>
      <c r="AM19" s="101">
        <v>3372.11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>
        <v>0</v>
      </c>
      <c r="BC19" s="97"/>
      <c r="BD19" s="89"/>
      <c r="BE19" s="101"/>
      <c r="BF19" s="97"/>
      <c r="BG19" s="89"/>
      <c r="BH19" s="101"/>
      <c r="BI19" s="97">
        <v>66526</v>
      </c>
      <c r="BJ19" s="89">
        <v>0</v>
      </c>
      <c r="BK19" s="101">
        <v>16000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207310</v>
      </c>
      <c r="BW19" s="77">
        <f t="shared" si="1"/>
        <v>0</v>
      </c>
      <c r="BX19" s="79">
        <f t="shared" si="2"/>
        <v>163847.89999999997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1201177.33</v>
      </c>
      <c r="E20" s="78">
        <f t="shared" si="3"/>
        <v>0</v>
      </c>
      <c r="F20" s="79">
        <f t="shared" si="3"/>
        <v>1360912.04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79808</v>
      </c>
      <c r="K20" s="78">
        <f t="shared" si="3"/>
        <v>0</v>
      </c>
      <c r="L20" s="77">
        <f t="shared" si="3"/>
        <v>86992.04</v>
      </c>
      <c r="M20" s="98">
        <f t="shared" si="3"/>
        <v>620554</v>
      </c>
      <c r="N20" s="78">
        <f t="shared" si="3"/>
        <v>0</v>
      </c>
      <c r="O20" s="77">
        <f t="shared" si="3"/>
        <v>751845.8600000002</v>
      </c>
      <c r="P20" s="98">
        <f t="shared" si="3"/>
        <v>92400</v>
      </c>
      <c r="Q20" s="78">
        <f t="shared" si="3"/>
        <v>0</v>
      </c>
      <c r="R20" s="77">
        <f t="shared" si="3"/>
        <v>127274.19</v>
      </c>
      <c r="S20" s="98">
        <f t="shared" si="3"/>
        <v>61550</v>
      </c>
      <c r="T20" s="78">
        <f t="shared" si="3"/>
        <v>0</v>
      </c>
      <c r="U20" s="77">
        <f t="shared" si="3"/>
        <v>84849.84999999999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3650</v>
      </c>
      <c r="Z20" s="78">
        <f t="shared" si="3"/>
        <v>0</v>
      </c>
      <c r="AA20" s="77">
        <f t="shared" si="3"/>
        <v>4149.27</v>
      </c>
      <c r="AB20" s="98">
        <f t="shared" si="3"/>
        <v>632511</v>
      </c>
      <c r="AC20" s="78">
        <f t="shared" si="3"/>
        <v>0</v>
      </c>
      <c r="AD20" s="77">
        <f t="shared" si="3"/>
        <v>742271.5499999999</v>
      </c>
      <c r="AE20" s="98">
        <f t="shared" si="3"/>
        <v>129682.13</v>
      </c>
      <c r="AF20" s="78">
        <f t="shared" si="3"/>
        <v>0</v>
      </c>
      <c r="AG20" s="77">
        <f t="shared" si="3"/>
        <v>149464.19</v>
      </c>
      <c r="AH20" s="98">
        <f t="shared" si="3"/>
        <v>1908</v>
      </c>
      <c r="AI20" s="78">
        <f t="shared" si="3"/>
        <v>0</v>
      </c>
      <c r="AJ20" s="77">
        <f t="shared" si="3"/>
        <v>1940.4</v>
      </c>
      <c r="AK20" s="98">
        <f t="shared" si="3"/>
        <v>566646.1699999999</v>
      </c>
      <c r="AL20" s="78">
        <f t="shared" si="3"/>
        <v>0</v>
      </c>
      <c r="AM20" s="77">
        <f t="shared" si="3"/>
        <v>614995.6399999999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83526</v>
      </c>
      <c r="BJ20" s="78">
        <f t="shared" si="3"/>
        <v>0</v>
      </c>
      <c r="BK20" s="77">
        <f t="shared" si="3"/>
        <v>16000</v>
      </c>
      <c r="BL20" s="98">
        <f t="shared" si="3"/>
        <v>265300</v>
      </c>
      <c r="BM20" s="78">
        <f t="shared" si="3"/>
        <v>0</v>
      </c>
      <c r="BN20" s="77">
        <f t="shared" si="3"/>
        <v>265300</v>
      </c>
      <c r="BO20" s="98">
        <f t="shared" si="3"/>
        <v>1000</v>
      </c>
      <c r="BP20" s="78">
        <f t="shared" si="3"/>
        <v>0</v>
      </c>
      <c r="BQ20" s="77">
        <f t="shared" si="3"/>
        <v>1000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3739712.63</v>
      </c>
      <c r="BW20" s="77">
        <f>BW10+BW11+BW12+BW13+BW14+BW15+BW16+BW17+BW18+BW19</f>
        <v>0</v>
      </c>
      <c r="BX20" s="95">
        <f>BX10+BX11+BX12+BX13+BX14+BX15+BX16+BX17+BX18+BX19</f>
        <v>4206995.03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55115</v>
      </c>
      <c r="AC23" s="89">
        <v>0</v>
      </c>
      <c r="AD23" s="101">
        <v>55115</v>
      </c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55115</v>
      </c>
      <c r="BW23" s="77">
        <f t="shared" si="4"/>
        <v>0</v>
      </c>
      <c r="BX23" s="79">
        <f t="shared" si="4"/>
        <v>55115</v>
      </c>
    </row>
    <row r="24" spans="2:76" ht="15">
      <c r="B24" s="13">
        <v>202</v>
      </c>
      <c r="C24" s="25" t="s">
        <v>104</v>
      </c>
      <c r="D24" s="88">
        <v>644951.45</v>
      </c>
      <c r="E24" s="89">
        <v>0</v>
      </c>
      <c r="F24" s="90">
        <v>708774.11</v>
      </c>
      <c r="G24" s="88"/>
      <c r="H24" s="89"/>
      <c r="I24" s="90"/>
      <c r="J24" s="97">
        <v>25244.51</v>
      </c>
      <c r="K24" s="89">
        <v>0</v>
      </c>
      <c r="L24" s="101">
        <v>27733.309999999998</v>
      </c>
      <c r="M24" s="97">
        <v>1149769.8</v>
      </c>
      <c r="N24" s="89">
        <v>0</v>
      </c>
      <c r="O24" s="101">
        <v>1149769.8</v>
      </c>
      <c r="P24" s="97">
        <v>10600</v>
      </c>
      <c r="Q24" s="89">
        <v>0</v>
      </c>
      <c r="R24" s="101">
        <v>14100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11644.14</v>
      </c>
      <c r="Z24" s="89">
        <v>0</v>
      </c>
      <c r="AA24" s="101">
        <v>11948.43</v>
      </c>
      <c r="AB24" s="97">
        <v>14710.8</v>
      </c>
      <c r="AC24" s="89">
        <v>0</v>
      </c>
      <c r="AD24" s="101">
        <v>14710.8</v>
      </c>
      <c r="AE24" s="97">
        <v>67397.13</v>
      </c>
      <c r="AF24" s="89">
        <v>0</v>
      </c>
      <c r="AG24" s="101">
        <v>97316.97000000002</v>
      </c>
      <c r="AH24" s="97"/>
      <c r="AI24" s="89"/>
      <c r="AJ24" s="101"/>
      <c r="AK24" s="97">
        <v>46530.85</v>
      </c>
      <c r="AL24" s="89">
        <v>0</v>
      </c>
      <c r="AM24" s="101">
        <v>87489.70999999999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1970848.6800000002</v>
      </c>
      <c r="BW24" s="77">
        <f t="shared" si="4"/>
        <v>0</v>
      </c>
      <c r="BX24" s="79">
        <f t="shared" si="4"/>
        <v>2111843.13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>
        <v>0</v>
      </c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2250</v>
      </c>
      <c r="Z25" s="89">
        <v>0</v>
      </c>
      <c r="AA25" s="101">
        <v>2250</v>
      </c>
      <c r="AB25" s="97">
        <v>15052.38</v>
      </c>
      <c r="AC25" s="89">
        <v>0</v>
      </c>
      <c r="AD25" s="101">
        <v>15052.38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17302.379999999997</v>
      </c>
      <c r="BW25" s="77">
        <f t="shared" si="4"/>
        <v>0</v>
      </c>
      <c r="BX25" s="79">
        <f t="shared" si="4"/>
        <v>17302.379999999997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>
        <v>2300</v>
      </c>
      <c r="N26" s="89">
        <v>0</v>
      </c>
      <c r="O26" s="101">
        <v>2300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2300</v>
      </c>
      <c r="BW26" s="77">
        <f t="shared" si="4"/>
        <v>0</v>
      </c>
      <c r="BX26" s="79">
        <f t="shared" si="4"/>
        <v>2300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135890</v>
      </c>
      <c r="BA27" s="89">
        <v>0</v>
      </c>
      <c r="BB27" s="101">
        <v>135890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135890</v>
      </c>
      <c r="BW27" s="77">
        <f t="shared" si="4"/>
        <v>0</v>
      </c>
      <c r="BX27" s="79">
        <f t="shared" si="4"/>
        <v>135890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644951.45</v>
      </c>
      <c r="E28" s="78">
        <f t="shared" si="5"/>
        <v>0</v>
      </c>
      <c r="F28" s="79">
        <f t="shared" si="5"/>
        <v>708774.11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25244.51</v>
      </c>
      <c r="K28" s="78">
        <f t="shared" si="5"/>
        <v>0</v>
      </c>
      <c r="L28" s="77">
        <f t="shared" si="5"/>
        <v>27733.309999999998</v>
      </c>
      <c r="M28" s="98">
        <f t="shared" si="5"/>
        <v>1152069.8</v>
      </c>
      <c r="N28" s="78">
        <f t="shared" si="5"/>
        <v>0</v>
      </c>
      <c r="O28" s="77">
        <f t="shared" si="5"/>
        <v>1152069.8</v>
      </c>
      <c r="P28" s="98">
        <f t="shared" si="5"/>
        <v>10600</v>
      </c>
      <c r="Q28" s="78">
        <f t="shared" si="5"/>
        <v>0</v>
      </c>
      <c r="R28" s="77">
        <f t="shared" si="5"/>
        <v>14100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13894.14</v>
      </c>
      <c r="Z28" s="78">
        <f t="shared" si="5"/>
        <v>0</v>
      </c>
      <c r="AA28" s="77">
        <f t="shared" si="5"/>
        <v>14198.43</v>
      </c>
      <c r="AB28" s="98">
        <f t="shared" si="5"/>
        <v>84878.18000000001</v>
      </c>
      <c r="AC28" s="78">
        <f t="shared" si="5"/>
        <v>0</v>
      </c>
      <c r="AD28" s="77">
        <f t="shared" si="5"/>
        <v>84878.18000000001</v>
      </c>
      <c r="AE28" s="98">
        <f t="shared" si="5"/>
        <v>67397.13</v>
      </c>
      <c r="AF28" s="78">
        <f t="shared" si="5"/>
        <v>0</v>
      </c>
      <c r="AG28" s="77">
        <f t="shared" si="5"/>
        <v>97316.97000000002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46530.85</v>
      </c>
      <c r="AL28" s="78">
        <f t="shared" si="6"/>
        <v>0</v>
      </c>
      <c r="AM28" s="77">
        <f t="shared" si="6"/>
        <v>87489.70999999999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135890</v>
      </c>
      <c r="BA28" s="78">
        <f t="shared" si="6"/>
        <v>0</v>
      </c>
      <c r="BB28" s="77">
        <f t="shared" si="6"/>
        <v>135890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2181456.06</v>
      </c>
      <c r="BW28" s="77">
        <f>BW23+BW24+BW25+BW26+BW27</f>
        <v>0</v>
      </c>
      <c r="BX28" s="95">
        <f>BX23+BX24+BX25+BX26+BX27</f>
        <v>2322450.51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258700</v>
      </c>
      <c r="BM40" s="89">
        <v>0</v>
      </c>
      <c r="BN40" s="101">
        <v>258700</v>
      </c>
      <c r="BO40" s="97"/>
      <c r="BP40" s="89"/>
      <c r="BQ40" s="101"/>
      <c r="BR40" s="97"/>
      <c r="BS40" s="89"/>
      <c r="BT40" s="101"/>
      <c r="BU40" s="76"/>
      <c r="BV40" s="85">
        <f t="shared" si="10"/>
        <v>258700</v>
      </c>
      <c r="BW40" s="77">
        <f t="shared" si="10"/>
        <v>0</v>
      </c>
      <c r="BX40" s="79">
        <f t="shared" si="10"/>
        <v>258700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64500</v>
      </c>
      <c r="BM41" s="89">
        <v>0</v>
      </c>
      <c r="BN41" s="101">
        <v>64500</v>
      </c>
      <c r="BO41" s="97"/>
      <c r="BP41" s="89"/>
      <c r="BQ41" s="101"/>
      <c r="BR41" s="97"/>
      <c r="BS41" s="89"/>
      <c r="BT41" s="101"/>
      <c r="BU41" s="76"/>
      <c r="BV41" s="85">
        <f t="shared" si="10"/>
        <v>64500</v>
      </c>
      <c r="BW41" s="77">
        <f t="shared" si="10"/>
        <v>0</v>
      </c>
      <c r="BX41" s="79">
        <f t="shared" si="10"/>
        <v>64500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323200</v>
      </c>
      <c r="BM42" s="78">
        <f t="shared" si="12"/>
        <v>0</v>
      </c>
      <c r="BN42" s="77">
        <f t="shared" si="12"/>
        <v>323200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323200</v>
      </c>
      <c r="BW42" s="77">
        <f>BW38+BW39+BW40+BW41</f>
        <v>0</v>
      </c>
      <c r="BX42" s="95">
        <f>BX38+BX39+BX40+BX41</f>
        <v>323200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899602</v>
      </c>
      <c r="BP45" s="89">
        <v>0</v>
      </c>
      <c r="BQ45" s="101">
        <v>899602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899602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899602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899602</v>
      </c>
      <c r="BP46" s="78">
        <f>BP45</f>
        <v>0</v>
      </c>
      <c r="BQ46" s="95">
        <f>BQ45</f>
        <v>899602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899602</v>
      </c>
      <c r="BW46" s="77">
        <f>BW45</f>
        <v>0</v>
      </c>
      <c r="BX46" s="95">
        <f>BX45</f>
        <v>899602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384000</v>
      </c>
      <c r="BS49" s="89">
        <v>0</v>
      </c>
      <c r="BT49" s="101">
        <v>388429.07000000007</v>
      </c>
      <c r="BU49" s="76"/>
      <c r="BV49" s="85">
        <f aca="true" t="shared" si="15" ref="BV49:BX50">D49+G49+J49+M49+P49+S49+V49+Y49+AB49+AE49+AH49+AK49+AN49+AQ49+AT49+AW49+AZ49+BC49+BF49+BI49+BL49+BO49+BR49</f>
        <v>384000</v>
      </c>
      <c r="BW49" s="77">
        <f t="shared" si="15"/>
        <v>0</v>
      </c>
      <c r="BX49" s="79">
        <f t="shared" si="15"/>
        <v>388429.07000000007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390500</v>
      </c>
      <c r="BS50" s="89">
        <v>0</v>
      </c>
      <c r="BT50" s="101">
        <v>479246.24</v>
      </c>
      <c r="BU50" s="76"/>
      <c r="BV50" s="85">
        <f t="shared" si="15"/>
        <v>390500</v>
      </c>
      <c r="BW50" s="77">
        <f t="shared" si="15"/>
        <v>0</v>
      </c>
      <c r="BX50" s="79">
        <f t="shared" si="15"/>
        <v>479246.24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774500</v>
      </c>
      <c r="BS51" s="78">
        <f>BS49+BS50</f>
        <v>0</v>
      </c>
      <c r="BT51" s="77">
        <f>BT49+BT50</f>
        <v>867675.31</v>
      </c>
      <c r="BU51" s="85"/>
      <c r="BV51" s="85">
        <f>BV49+BV50</f>
        <v>774500</v>
      </c>
      <c r="BW51" s="77">
        <f>BW49+BW50</f>
        <v>0</v>
      </c>
      <c r="BX51" s="95">
        <f>BX49+BX50</f>
        <v>867675.31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1846128.78</v>
      </c>
      <c r="E53" s="86">
        <f t="shared" si="18"/>
        <v>0</v>
      </c>
      <c r="F53" s="86">
        <f t="shared" si="18"/>
        <v>2069686.15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105052.51</v>
      </c>
      <c r="K53" s="86">
        <f t="shared" si="18"/>
        <v>0</v>
      </c>
      <c r="L53" s="86">
        <f t="shared" si="18"/>
        <v>114725.34999999999</v>
      </c>
      <c r="M53" s="86">
        <f t="shared" si="18"/>
        <v>1772623.8</v>
      </c>
      <c r="N53" s="86">
        <f t="shared" si="18"/>
        <v>0</v>
      </c>
      <c r="O53" s="86">
        <f t="shared" si="18"/>
        <v>1903915.6600000001</v>
      </c>
      <c r="P53" s="86">
        <f t="shared" si="18"/>
        <v>103000</v>
      </c>
      <c r="Q53" s="86">
        <f t="shared" si="18"/>
        <v>0</v>
      </c>
      <c r="R53" s="86">
        <f t="shared" si="18"/>
        <v>141374.19</v>
      </c>
      <c r="S53" s="86">
        <f t="shared" si="18"/>
        <v>61550</v>
      </c>
      <c r="T53" s="86">
        <f t="shared" si="18"/>
        <v>0</v>
      </c>
      <c r="U53" s="86">
        <f t="shared" si="18"/>
        <v>84849.84999999999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17544.14</v>
      </c>
      <c r="Z53" s="86">
        <f t="shared" si="18"/>
        <v>0</v>
      </c>
      <c r="AA53" s="86">
        <f t="shared" si="18"/>
        <v>18347.7</v>
      </c>
      <c r="AB53" s="86">
        <f t="shared" si="18"/>
        <v>717389.18</v>
      </c>
      <c r="AC53" s="86">
        <f t="shared" si="18"/>
        <v>0</v>
      </c>
      <c r="AD53" s="86">
        <f t="shared" si="18"/>
        <v>827149.73</v>
      </c>
      <c r="AE53" s="86">
        <f t="shared" si="18"/>
        <v>197079.26</v>
      </c>
      <c r="AF53" s="86">
        <f t="shared" si="18"/>
        <v>0</v>
      </c>
      <c r="AG53" s="86">
        <f t="shared" si="18"/>
        <v>246781.16000000003</v>
      </c>
      <c r="AH53" s="86">
        <f t="shared" si="18"/>
        <v>1908</v>
      </c>
      <c r="AI53" s="86">
        <f t="shared" si="18"/>
        <v>0</v>
      </c>
      <c r="AJ53" s="86">
        <f aca="true" t="shared" si="19" ref="AJ53:BT53">AJ20+AJ28+AJ35+AJ42+AJ46+AJ51</f>
        <v>1940.4</v>
      </c>
      <c r="AK53" s="86">
        <f t="shared" si="19"/>
        <v>613177.0199999999</v>
      </c>
      <c r="AL53" s="86">
        <f t="shared" si="19"/>
        <v>0</v>
      </c>
      <c r="AM53" s="86">
        <f t="shared" si="19"/>
        <v>702485.3499999999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135890</v>
      </c>
      <c r="BA53" s="86">
        <f t="shared" si="19"/>
        <v>0</v>
      </c>
      <c r="BB53" s="86">
        <f t="shared" si="19"/>
        <v>135890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83526</v>
      </c>
      <c r="BJ53" s="86">
        <f t="shared" si="19"/>
        <v>0</v>
      </c>
      <c r="BK53" s="86">
        <f t="shared" si="19"/>
        <v>16000</v>
      </c>
      <c r="BL53" s="86">
        <f t="shared" si="19"/>
        <v>588500</v>
      </c>
      <c r="BM53" s="86">
        <f t="shared" si="19"/>
        <v>0</v>
      </c>
      <c r="BN53" s="86">
        <f t="shared" si="19"/>
        <v>588500</v>
      </c>
      <c r="BO53" s="86">
        <f t="shared" si="19"/>
        <v>900602</v>
      </c>
      <c r="BP53" s="86">
        <f t="shared" si="19"/>
        <v>0</v>
      </c>
      <c r="BQ53" s="86">
        <f t="shared" si="19"/>
        <v>900602</v>
      </c>
      <c r="BR53" s="86">
        <f t="shared" si="19"/>
        <v>774500</v>
      </c>
      <c r="BS53" s="86">
        <f t="shared" si="19"/>
        <v>0</v>
      </c>
      <c r="BT53" s="86">
        <f t="shared" si="19"/>
        <v>867675.31</v>
      </c>
      <c r="BU53" s="86">
        <f>BU8</f>
        <v>0</v>
      </c>
      <c r="BV53" s="102">
        <f>BV8+BV20+BV28+BV35+BV42+BV46+BV51</f>
        <v>7918470.6899999995</v>
      </c>
      <c r="BW53" s="87">
        <f>BW20+BW28+BW35+BW42+BW46+BW51</f>
        <v>0</v>
      </c>
      <c r="BX53" s="87">
        <f>BX20+BX28+BX35+BX42+BX46+BX51</f>
        <v>8619922.85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545635</v>
      </c>
      <c r="E10" s="89">
        <v>0</v>
      </c>
      <c r="F10" s="90"/>
      <c r="G10" s="88"/>
      <c r="H10" s="89"/>
      <c r="I10" s="90"/>
      <c r="J10" s="97">
        <v>63200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0</v>
      </c>
      <c r="Z10" s="89">
        <v>0</v>
      </c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309400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918235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96500</v>
      </c>
      <c r="E11" s="89">
        <v>0</v>
      </c>
      <c r="F11" s="90"/>
      <c r="G11" s="88"/>
      <c r="H11" s="89"/>
      <c r="I11" s="90"/>
      <c r="J11" s="97">
        <v>4670</v>
      </c>
      <c r="K11" s="89">
        <v>0</v>
      </c>
      <c r="L11" s="101"/>
      <c r="M11" s="91">
        <v>409</v>
      </c>
      <c r="N11" s="89">
        <v>0</v>
      </c>
      <c r="O11" s="90"/>
      <c r="P11" s="91">
        <v>0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>
        <v>900</v>
      </c>
      <c r="AC11" s="89">
        <v>0</v>
      </c>
      <c r="AD11" s="90"/>
      <c r="AE11" s="91"/>
      <c r="AF11" s="89"/>
      <c r="AG11" s="90"/>
      <c r="AH11" s="91">
        <v>258</v>
      </c>
      <c r="AI11" s="89">
        <v>0</v>
      </c>
      <c r="AJ11" s="90"/>
      <c r="AK11" s="91">
        <v>9300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112037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343253</v>
      </c>
      <c r="E12" s="89">
        <v>0</v>
      </c>
      <c r="F12" s="90"/>
      <c r="G12" s="88"/>
      <c r="H12" s="89"/>
      <c r="I12" s="90"/>
      <c r="J12" s="97">
        <v>10197</v>
      </c>
      <c r="K12" s="89">
        <v>0</v>
      </c>
      <c r="L12" s="101"/>
      <c r="M12" s="91">
        <v>541334</v>
      </c>
      <c r="N12" s="89">
        <v>0</v>
      </c>
      <c r="O12" s="90"/>
      <c r="P12" s="91">
        <v>66450</v>
      </c>
      <c r="Q12" s="89">
        <v>0</v>
      </c>
      <c r="R12" s="90"/>
      <c r="S12" s="91">
        <v>51650</v>
      </c>
      <c r="T12" s="89">
        <v>0</v>
      </c>
      <c r="U12" s="90"/>
      <c r="V12" s="91"/>
      <c r="W12" s="89"/>
      <c r="X12" s="90"/>
      <c r="Y12" s="91">
        <v>2400</v>
      </c>
      <c r="Z12" s="89">
        <v>0</v>
      </c>
      <c r="AA12" s="90"/>
      <c r="AB12" s="91">
        <v>46950</v>
      </c>
      <c r="AC12" s="89">
        <v>0</v>
      </c>
      <c r="AD12" s="90"/>
      <c r="AE12" s="91">
        <v>136000</v>
      </c>
      <c r="AF12" s="89">
        <v>0</v>
      </c>
      <c r="AG12" s="90"/>
      <c r="AH12" s="91">
        <v>430</v>
      </c>
      <c r="AI12" s="89">
        <v>0</v>
      </c>
      <c r="AJ12" s="90"/>
      <c r="AK12" s="91">
        <v>211131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1409795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25689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74661</v>
      </c>
      <c r="N13" s="89">
        <v>0</v>
      </c>
      <c r="O13" s="90"/>
      <c r="P13" s="91">
        <v>26950</v>
      </c>
      <c r="Q13" s="89">
        <v>0</v>
      </c>
      <c r="R13" s="90"/>
      <c r="S13" s="91">
        <v>9900</v>
      </c>
      <c r="T13" s="89">
        <v>0</v>
      </c>
      <c r="U13" s="90"/>
      <c r="V13" s="91"/>
      <c r="W13" s="89"/>
      <c r="X13" s="90"/>
      <c r="Y13" s="91">
        <v>2250</v>
      </c>
      <c r="Z13" s="89">
        <v>0</v>
      </c>
      <c r="AA13" s="90"/>
      <c r="AB13" s="91">
        <v>143273</v>
      </c>
      <c r="AC13" s="89">
        <v>0</v>
      </c>
      <c r="AD13" s="90"/>
      <c r="AE13" s="91"/>
      <c r="AF13" s="89"/>
      <c r="AG13" s="90"/>
      <c r="AH13" s="91">
        <v>440</v>
      </c>
      <c r="AI13" s="89">
        <v>0</v>
      </c>
      <c r="AJ13" s="90"/>
      <c r="AK13" s="91">
        <v>46856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22000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352019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251900</v>
      </c>
      <c r="BM16" s="89">
        <v>0</v>
      </c>
      <c r="BN16" s="90"/>
      <c r="BO16" s="91">
        <v>1000</v>
      </c>
      <c r="BP16" s="89">
        <v>0</v>
      </c>
      <c r="BQ16" s="90"/>
      <c r="BR16" s="97"/>
      <c r="BS16" s="89"/>
      <c r="BT16" s="101"/>
      <c r="BU16" s="76"/>
      <c r="BV16" s="85">
        <f t="shared" si="0"/>
        <v>252900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126953</v>
      </c>
      <c r="E19" s="89">
        <v>0</v>
      </c>
      <c r="F19" s="90"/>
      <c r="G19" s="88"/>
      <c r="H19" s="89"/>
      <c r="I19" s="90"/>
      <c r="J19" s="97">
        <v>551</v>
      </c>
      <c r="K19" s="89">
        <v>0</v>
      </c>
      <c r="L19" s="101"/>
      <c r="M19" s="97">
        <v>2150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>
        <v>7150</v>
      </c>
      <c r="AC19" s="89">
        <v>0</v>
      </c>
      <c r="AD19" s="101"/>
      <c r="AE19" s="97"/>
      <c r="AF19" s="89"/>
      <c r="AG19" s="101"/>
      <c r="AH19" s="97">
        <v>780</v>
      </c>
      <c r="AI19" s="89">
        <v>0</v>
      </c>
      <c r="AJ19" s="101"/>
      <c r="AK19" s="97">
        <v>1200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34731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173515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1143030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78618</v>
      </c>
      <c r="K20" s="78">
        <f t="shared" si="1"/>
        <v>0</v>
      </c>
      <c r="L20" s="77">
        <f t="shared" si="1"/>
        <v>0</v>
      </c>
      <c r="M20" s="98">
        <f t="shared" si="1"/>
        <v>618554</v>
      </c>
      <c r="N20" s="78">
        <f t="shared" si="1"/>
        <v>0</v>
      </c>
      <c r="O20" s="77">
        <f t="shared" si="1"/>
        <v>0</v>
      </c>
      <c r="P20" s="98">
        <f t="shared" si="1"/>
        <v>93400</v>
      </c>
      <c r="Q20" s="78">
        <f t="shared" si="1"/>
        <v>0</v>
      </c>
      <c r="R20" s="77">
        <f t="shared" si="1"/>
        <v>0</v>
      </c>
      <c r="S20" s="98">
        <f t="shared" si="1"/>
        <v>61550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4650</v>
      </c>
      <c r="Z20" s="78">
        <f t="shared" si="1"/>
        <v>0</v>
      </c>
      <c r="AA20" s="77">
        <f t="shared" si="1"/>
        <v>0</v>
      </c>
      <c r="AB20" s="98">
        <f t="shared" si="1"/>
        <v>198273</v>
      </c>
      <c r="AC20" s="78">
        <f t="shared" si="1"/>
        <v>0</v>
      </c>
      <c r="AD20" s="77">
        <f t="shared" si="1"/>
        <v>0</v>
      </c>
      <c r="AE20" s="98">
        <f t="shared" si="1"/>
        <v>136000</v>
      </c>
      <c r="AF20" s="78">
        <f t="shared" si="1"/>
        <v>0</v>
      </c>
      <c r="AG20" s="77">
        <f t="shared" si="1"/>
        <v>0</v>
      </c>
      <c r="AH20" s="98">
        <f t="shared" si="1"/>
        <v>1908</v>
      </c>
      <c r="AI20" s="78">
        <f t="shared" si="1"/>
        <v>0</v>
      </c>
      <c r="AJ20" s="77">
        <f t="shared" si="1"/>
        <v>0</v>
      </c>
      <c r="AK20" s="98">
        <f t="shared" si="1"/>
        <v>577887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56731</v>
      </c>
      <c r="BJ20" s="78">
        <f t="shared" si="1"/>
        <v>0</v>
      </c>
      <c r="BK20" s="77">
        <f t="shared" si="1"/>
        <v>0</v>
      </c>
      <c r="BL20" s="98">
        <f t="shared" si="1"/>
        <v>251900</v>
      </c>
      <c r="BM20" s="78">
        <f t="shared" si="1"/>
        <v>0</v>
      </c>
      <c r="BN20" s="77">
        <f t="shared" si="1"/>
        <v>0</v>
      </c>
      <c r="BO20" s="98">
        <f t="shared" si="1"/>
        <v>1000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3223501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0</v>
      </c>
      <c r="AC23" s="89">
        <v>0</v>
      </c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7000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29600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36600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2250</v>
      </c>
      <c r="Z25" s="89">
        <v>0</v>
      </c>
      <c r="AA25" s="101"/>
      <c r="AB25" s="97">
        <v>2700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4950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135890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135890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7000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2250</v>
      </c>
      <c r="Z28" s="78">
        <f t="shared" si="3"/>
        <v>0</v>
      </c>
      <c r="AA28" s="77">
        <f t="shared" si="3"/>
        <v>0</v>
      </c>
      <c r="AB28" s="98">
        <f t="shared" si="3"/>
        <v>2700</v>
      </c>
      <c r="AC28" s="78">
        <f t="shared" si="3"/>
        <v>0</v>
      </c>
      <c r="AD28" s="77">
        <f t="shared" si="3"/>
        <v>0</v>
      </c>
      <c r="AE28" s="98">
        <f t="shared" si="3"/>
        <v>29600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135890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177440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242000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242000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67500</v>
      </c>
      <c r="BM41" s="89">
        <v>0</v>
      </c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67500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309500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309500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384000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384000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370500</v>
      </c>
      <c r="BS50" s="89">
        <v>0</v>
      </c>
      <c r="BT50" s="101"/>
      <c r="BU50" s="76"/>
      <c r="BV50" s="85">
        <f t="shared" si="9"/>
        <v>370500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754500</v>
      </c>
      <c r="BS51" s="78">
        <f>BS49+BS50</f>
        <v>0</v>
      </c>
      <c r="BT51" s="77">
        <f>BT49+BT50</f>
        <v>0</v>
      </c>
      <c r="BU51" s="85"/>
      <c r="BV51" s="85">
        <f>BV49+BV50</f>
        <v>754500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1143030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78618</v>
      </c>
      <c r="K53" s="86">
        <f t="shared" si="11"/>
        <v>0</v>
      </c>
      <c r="L53" s="86">
        <f t="shared" si="11"/>
        <v>0</v>
      </c>
      <c r="M53" s="86">
        <f t="shared" si="11"/>
        <v>618554</v>
      </c>
      <c r="N53" s="86">
        <f t="shared" si="11"/>
        <v>0</v>
      </c>
      <c r="O53" s="86">
        <f t="shared" si="11"/>
        <v>0</v>
      </c>
      <c r="P53" s="86">
        <f t="shared" si="11"/>
        <v>100400</v>
      </c>
      <c r="Q53" s="86">
        <f t="shared" si="11"/>
        <v>0</v>
      </c>
      <c r="R53" s="86">
        <f t="shared" si="11"/>
        <v>0</v>
      </c>
      <c r="S53" s="86">
        <f t="shared" si="11"/>
        <v>61550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6900</v>
      </c>
      <c r="Z53" s="86">
        <f t="shared" si="11"/>
        <v>0</v>
      </c>
      <c r="AA53" s="86">
        <f t="shared" si="11"/>
        <v>0</v>
      </c>
      <c r="AB53" s="86">
        <f t="shared" si="11"/>
        <v>200973</v>
      </c>
      <c r="AC53" s="86">
        <f t="shared" si="11"/>
        <v>0</v>
      </c>
      <c r="AD53" s="86">
        <f t="shared" si="11"/>
        <v>0</v>
      </c>
      <c r="AE53" s="86">
        <f t="shared" si="11"/>
        <v>165600</v>
      </c>
      <c r="AF53" s="86">
        <f t="shared" si="11"/>
        <v>0</v>
      </c>
      <c r="AG53" s="86">
        <f t="shared" si="11"/>
        <v>0</v>
      </c>
      <c r="AH53" s="86">
        <f t="shared" si="11"/>
        <v>1908</v>
      </c>
      <c r="AI53" s="86">
        <f t="shared" si="11"/>
        <v>0</v>
      </c>
      <c r="AJ53" s="86">
        <f t="shared" si="11"/>
        <v>0</v>
      </c>
      <c r="AK53" s="86">
        <f t="shared" si="11"/>
        <v>577887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135890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56731</v>
      </c>
      <c r="BJ53" s="86">
        <f t="shared" si="11"/>
        <v>0</v>
      </c>
      <c r="BK53" s="86">
        <f t="shared" si="11"/>
        <v>0</v>
      </c>
      <c r="BL53" s="86">
        <f t="shared" si="11"/>
        <v>561400</v>
      </c>
      <c r="BM53" s="86">
        <f t="shared" si="11"/>
        <v>0</v>
      </c>
      <c r="BN53" s="86">
        <f t="shared" si="11"/>
        <v>0</v>
      </c>
      <c r="BO53" s="86">
        <f t="shared" si="11"/>
        <v>1000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754500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4464941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545635</v>
      </c>
      <c r="E10" s="89">
        <v>0</v>
      </c>
      <c r="F10" s="90"/>
      <c r="G10" s="88"/>
      <c r="H10" s="89"/>
      <c r="I10" s="90"/>
      <c r="J10" s="97">
        <v>63200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>
        <v>0</v>
      </c>
      <c r="Z10" s="89">
        <v>0</v>
      </c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309400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918235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96500</v>
      </c>
      <c r="E11" s="89">
        <v>0</v>
      </c>
      <c r="F11" s="90"/>
      <c r="G11" s="88"/>
      <c r="H11" s="89"/>
      <c r="I11" s="90"/>
      <c r="J11" s="97">
        <v>4670</v>
      </c>
      <c r="K11" s="89">
        <v>0</v>
      </c>
      <c r="L11" s="101"/>
      <c r="M11" s="91">
        <v>409</v>
      </c>
      <c r="N11" s="89">
        <v>0</v>
      </c>
      <c r="O11" s="90"/>
      <c r="P11" s="91">
        <v>0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>
        <v>900</v>
      </c>
      <c r="AC11" s="89">
        <v>0</v>
      </c>
      <c r="AD11" s="90"/>
      <c r="AE11" s="91"/>
      <c r="AF11" s="89"/>
      <c r="AG11" s="90"/>
      <c r="AH11" s="91">
        <v>258</v>
      </c>
      <c r="AI11" s="89">
        <v>0</v>
      </c>
      <c r="AJ11" s="90"/>
      <c r="AK11" s="91">
        <v>9300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112037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343753</v>
      </c>
      <c r="E12" s="89">
        <v>0</v>
      </c>
      <c r="F12" s="90"/>
      <c r="G12" s="88"/>
      <c r="H12" s="89"/>
      <c r="I12" s="90"/>
      <c r="J12" s="97">
        <v>10197</v>
      </c>
      <c r="K12" s="89">
        <v>0</v>
      </c>
      <c r="L12" s="101"/>
      <c r="M12" s="91">
        <v>541334</v>
      </c>
      <c r="N12" s="89">
        <v>0</v>
      </c>
      <c r="O12" s="90"/>
      <c r="P12" s="91">
        <v>66450</v>
      </c>
      <c r="Q12" s="89">
        <v>0</v>
      </c>
      <c r="R12" s="90"/>
      <c r="S12" s="91">
        <v>51650</v>
      </c>
      <c r="T12" s="89">
        <v>0</v>
      </c>
      <c r="U12" s="90"/>
      <c r="V12" s="91"/>
      <c r="W12" s="89"/>
      <c r="X12" s="90"/>
      <c r="Y12" s="91">
        <v>2400</v>
      </c>
      <c r="Z12" s="89">
        <v>0</v>
      </c>
      <c r="AA12" s="90"/>
      <c r="AB12" s="91">
        <v>46950</v>
      </c>
      <c r="AC12" s="89">
        <v>0</v>
      </c>
      <c r="AD12" s="90"/>
      <c r="AE12" s="91">
        <v>136000</v>
      </c>
      <c r="AF12" s="89">
        <v>0</v>
      </c>
      <c r="AG12" s="90"/>
      <c r="AH12" s="91">
        <v>430</v>
      </c>
      <c r="AI12" s="89">
        <v>0</v>
      </c>
      <c r="AJ12" s="90"/>
      <c r="AK12" s="91">
        <v>211131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1410295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3050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74661</v>
      </c>
      <c r="N13" s="89">
        <v>0</v>
      </c>
      <c r="O13" s="90"/>
      <c r="P13" s="91">
        <v>26950</v>
      </c>
      <c r="Q13" s="89">
        <v>0</v>
      </c>
      <c r="R13" s="90"/>
      <c r="S13" s="91">
        <v>9900</v>
      </c>
      <c r="T13" s="89">
        <v>0</v>
      </c>
      <c r="U13" s="90"/>
      <c r="V13" s="91"/>
      <c r="W13" s="89"/>
      <c r="X13" s="90"/>
      <c r="Y13" s="91">
        <v>2250</v>
      </c>
      <c r="Z13" s="89">
        <v>0</v>
      </c>
      <c r="AA13" s="90"/>
      <c r="AB13" s="91">
        <v>143273</v>
      </c>
      <c r="AC13" s="89">
        <v>0</v>
      </c>
      <c r="AD13" s="90"/>
      <c r="AE13" s="91"/>
      <c r="AF13" s="89"/>
      <c r="AG13" s="90"/>
      <c r="AH13" s="91">
        <v>440</v>
      </c>
      <c r="AI13" s="89">
        <v>0</v>
      </c>
      <c r="AJ13" s="90"/>
      <c r="AK13" s="91">
        <v>46856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25000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332380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235400</v>
      </c>
      <c r="BM16" s="89">
        <v>0</v>
      </c>
      <c r="BN16" s="90"/>
      <c r="BO16" s="91">
        <v>1000</v>
      </c>
      <c r="BP16" s="89">
        <v>0</v>
      </c>
      <c r="BQ16" s="90"/>
      <c r="BR16" s="97"/>
      <c r="BS16" s="89"/>
      <c r="BT16" s="101"/>
      <c r="BU16" s="76"/>
      <c r="BV16" s="85">
        <f t="shared" si="0"/>
        <v>236400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126953</v>
      </c>
      <c r="E19" s="89">
        <v>0</v>
      </c>
      <c r="F19" s="90"/>
      <c r="G19" s="88"/>
      <c r="H19" s="89"/>
      <c r="I19" s="90"/>
      <c r="J19" s="97">
        <v>551</v>
      </c>
      <c r="K19" s="89">
        <v>0</v>
      </c>
      <c r="L19" s="101"/>
      <c r="M19" s="97">
        <v>2150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/>
      <c r="AB19" s="97">
        <v>7150</v>
      </c>
      <c r="AC19" s="89">
        <v>0</v>
      </c>
      <c r="AD19" s="101"/>
      <c r="AE19" s="97"/>
      <c r="AF19" s="89"/>
      <c r="AG19" s="101"/>
      <c r="AH19" s="97">
        <v>780</v>
      </c>
      <c r="AI19" s="89">
        <v>0</v>
      </c>
      <c r="AJ19" s="101"/>
      <c r="AK19" s="97">
        <v>1200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0</v>
      </c>
      <c r="BA19" s="89">
        <v>0</v>
      </c>
      <c r="BB19" s="101"/>
      <c r="BC19" s="97"/>
      <c r="BD19" s="89"/>
      <c r="BE19" s="101"/>
      <c r="BF19" s="97"/>
      <c r="BG19" s="89"/>
      <c r="BH19" s="101"/>
      <c r="BI19" s="97">
        <v>32770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171554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1120891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78618</v>
      </c>
      <c r="K20" s="78">
        <f t="shared" si="1"/>
        <v>0</v>
      </c>
      <c r="L20" s="77">
        <f t="shared" si="1"/>
        <v>0</v>
      </c>
      <c r="M20" s="98">
        <f t="shared" si="1"/>
        <v>618554</v>
      </c>
      <c r="N20" s="78">
        <f t="shared" si="1"/>
        <v>0</v>
      </c>
      <c r="O20" s="77">
        <f t="shared" si="1"/>
        <v>0</v>
      </c>
      <c r="P20" s="98">
        <f t="shared" si="1"/>
        <v>93400</v>
      </c>
      <c r="Q20" s="78">
        <f t="shared" si="1"/>
        <v>0</v>
      </c>
      <c r="R20" s="77">
        <f t="shared" si="1"/>
        <v>0</v>
      </c>
      <c r="S20" s="98">
        <f t="shared" si="1"/>
        <v>61550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4650</v>
      </c>
      <c r="Z20" s="78">
        <f t="shared" si="1"/>
        <v>0</v>
      </c>
      <c r="AA20" s="77">
        <f t="shared" si="1"/>
        <v>0</v>
      </c>
      <c r="AB20" s="98">
        <f t="shared" si="1"/>
        <v>198273</v>
      </c>
      <c r="AC20" s="78">
        <f t="shared" si="1"/>
        <v>0</v>
      </c>
      <c r="AD20" s="77">
        <f t="shared" si="1"/>
        <v>0</v>
      </c>
      <c r="AE20" s="98">
        <f t="shared" si="1"/>
        <v>136000</v>
      </c>
      <c r="AF20" s="78">
        <f t="shared" si="1"/>
        <v>0</v>
      </c>
      <c r="AG20" s="77">
        <f t="shared" si="1"/>
        <v>0</v>
      </c>
      <c r="AH20" s="98">
        <f t="shared" si="1"/>
        <v>1908</v>
      </c>
      <c r="AI20" s="78">
        <f t="shared" si="1"/>
        <v>0</v>
      </c>
      <c r="AJ20" s="77">
        <f t="shared" si="1"/>
        <v>0</v>
      </c>
      <c r="AK20" s="98">
        <f t="shared" si="1"/>
        <v>577887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57770</v>
      </c>
      <c r="BJ20" s="78">
        <f t="shared" si="1"/>
        <v>0</v>
      </c>
      <c r="BK20" s="77">
        <f t="shared" si="1"/>
        <v>0</v>
      </c>
      <c r="BL20" s="98">
        <f t="shared" si="1"/>
        <v>235400</v>
      </c>
      <c r="BM20" s="78">
        <f t="shared" si="1"/>
        <v>0</v>
      </c>
      <c r="BN20" s="77">
        <f t="shared" si="1"/>
        <v>0</v>
      </c>
      <c r="BO20" s="98">
        <f t="shared" si="1"/>
        <v>1000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3185901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0</v>
      </c>
      <c r="AC23" s="89">
        <v>0</v>
      </c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29600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29600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>
        <v>0</v>
      </c>
      <c r="K25" s="89">
        <v>0</v>
      </c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2250</v>
      </c>
      <c r="Z25" s="89">
        <v>0</v>
      </c>
      <c r="AA25" s="101"/>
      <c r="AB25" s="97">
        <v>2700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4950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135890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135890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2250</v>
      </c>
      <c r="Z28" s="78">
        <f t="shared" si="3"/>
        <v>0</v>
      </c>
      <c r="AA28" s="77">
        <f t="shared" si="3"/>
        <v>0</v>
      </c>
      <c r="AB28" s="98">
        <f t="shared" si="3"/>
        <v>2700</v>
      </c>
      <c r="AC28" s="78">
        <f t="shared" si="3"/>
        <v>0</v>
      </c>
      <c r="AD28" s="77">
        <f t="shared" si="3"/>
        <v>0</v>
      </c>
      <c r="AE28" s="98">
        <f t="shared" si="3"/>
        <v>29600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135890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170440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253300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253300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>
        <v>70600</v>
      </c>
      <c r="BM41" s="89">
        <v>0</v>
      </c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70600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323900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323900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384000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384000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370500</v>
      </c>
      <c r="BS50" s="89">
        <v>0</v>
      </c>
      <c r="BT50" s="101"/>
      <c r="BU50" s="76"/>
      <c r="BV50" s="85">
        <f t="shared" si="9"/>
        <v>370500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754500</v>
      </c>
      <c r="BS51" s="78">
        <f>BS49+BS50</f>
        <v>0</v>
      </c>
      <c r="BT51" s="77">
        <f>BT49+BT50</f>
        <v>0</v>
      </c>
      <c r="BU51" s="85"/>
      <c r="BV51" s="85">
        <f>BV49+BV50</f>
        <v>754500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1120891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78618</v>
      </c>
      <c r="K53" s="86">
        <f t="shared" si="11"/>
        <v>0</v>
      </c>
      <c r="L53" s="86">
        <f t="shared" si="11"/>
        <v>0</v>
      </c>
      <c r="M53" s="86">
        <f t="shared" si="11"/>
        <v>618554</v>
      </c>
      <c r="N53" s="86">
        <f t="shared" si="11"/>
        <v>0</v>
      </c>
      <c r="O53" s="86">
        <f t="shared" si="11"/>
        <v>0</v>
      </c>
      <c r="P53" s="86">
        <f t="shared" si="11"/>
        <v>93400</v>
      </c>
      <c r="Q53" s="86">
        <f t="shared" si="11"/>
        <v>0</v>
      </c>
      <c r="R53" s="86">
        <f t="shared" si="11"/>
        <v>0</v>
      </c>
      <c r="S53" s="86">
        <f t="shared" si="11"/>
        <v>61550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6900</v>
      </c>
      <c r="Z53" s="86">
        <f t="shared" si="11"/>
        <v>0</v>
      </c>
      <c r="AA53" s="86">
        <f t="shared" si="11"/>
        <v>0</v>
      </c>
      <c r="AB53" s="86">
        <f t="shared" si="11"/>
        <v>200973</v>
      </c>
      <c r="AC53" s="86">
        <f t="shared" si="11"/>
        <v>0</v>
      </c>
      <c r="AD53" s="86">
        <f t="shared" si="11"/>
        <v>0</v>
      </c>
      <c r="AE53" s="86">
        <f t="shared" si="11"/>
        <v>165600</v>
      </c>
      <c r="AF53" s="86">
        <f t="shared" si="11"/>
        <v>0</v>
      </c>
      <c r="AG53" s="86">
        <f t="shared" si="11"/>
        <v>0</v>
      </c>
      <c r="AH53" s="86">
        <f t="shared" si="11"/>
        <v>1908</v>
      </c>
      <c r="AI53" s="86">
        <f t="shared" si="11"/>
        <v>0</v>
      </c>
      <c r="AJ53" s="86">
        <f t="shared" si="11"/>
        <v>0</v>
      </c>
      <c r="AK53" s="86">
        <f t="shared" si="11"/>
        <v>577887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135890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57770</v>
      </c>
      <c r="BJ53" s="86">
        <f t="shared" si="11"/>
        <v>0</v>
      </c>
      <c r="BK53" s="86">
        <f t="shared" si="11"/>
        <v>0</v>
      </c>
      <c r="BL53" s="86">
        <f t="shared" si="11"/>
        <v>559300</v>
      </c>
      <c r="BM53" s="86">
        <f t="shared" si="11"/>
        <v>0</v>
      </c>
      <c r="BN53" s="86">
        <f t="shared" si="11"/>
        <v>0</v>
      </c>
      <c r="BO53" s="86">
        <f t="shared" si="11"/>
        <v>1000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754500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4434741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2018-04-17T06:47:29Z</dcterms:modified>
  <cp:category/>
  <cp:version/>
  <cp:contentType/>
  <cp:contentStatus/>
</cp:coreProperties>
</file>