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7" sheetId="1" r:id="rId1"/>
    <sheet name="Entrate_Bilancio_2018" sheetId="2" r:id="rId2"/>
    <sheet name="Entrate_Bilancio_2019" sheetId="3" r:id="rId3"/>
    <sheet name="Entrate_Rendiconto_Anno0" sheetId="4" state="hidden" r:id="rId4"/>
    <sheet name="Spese_Bilancio_2017" sheetId="5" r:id="rId5"/>
    <sheet name="Spese_Bilancio_2018" sheetId="6" r:id="rId6"/>
    <sheet name="Spese_Bilancio_2019" sheetId="7" r:id="rId7"/>
    <sheet name="Spese_Rendiconto_Anno0" sheetId="8" state="hidden" r:id="rId8"/>
  </sheets>
  <definedNames>
    <definedName name="_xlnm.Print_Area" localSheetId="0">'Entrate_Bilancio_2017'!$B$1:$E$58</definedName>
    <definedName name="_xlnm.Print_Area" localSheetId="1">'Entrate_Bilancio_2018'!$B$1:$E$58</definedName>
    <definedName name="_xlnm.Print_Area" localSheetId="2">'Entrate_Bilancio_2019'!$B$1:$E$58</definedName>
    <definedName name="_xlnm.Print_Area" localSheetId="3">'Entrate_Rendiconto_Anno0'!$B$1:$E$59</definedName>
    <definedName name="_xlnm.Print_Area" localSheetId="4">'Spese_Bilancio_2017'!$B$1:$BX$53</definedName>
    <definedName name="_xlnm.Print_Area" localSheetId="5">'Spese_Bilancio_2018'!$B$1:$BX$53</definedName>
    <definedName name="_xlnm.Print_Area" localSheetId="6">'Spese_Bilancio_2019'!$B$1:$BX$53</definedName>
    <definedName name="_xlnm.Print_Area" localSheetId="7">'Spese_Rendiconto_Anno0'!$B$1:$BX$54</definedName>
    <definedName name="_xlnm.Print_Titles" localSheetId="4">'Spese_Bilancio_2017'!$B:$C</definedName>
    <definedName name="_xlnm.Print_Titles" localSheetId="5">'Spese_Bilancio_2018'!$B:$C</definedName>
    <definedName name="_xlnm.Print_Titles" localSheetId="6">'Spese_Bilancio_2019'!$B:$C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<sst xmlns="http://schemas.openxmlformats.org/spreadsheetml/2006/main" count="870" uniqueCount="151">
  <si>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</si>
  <si>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</si>
  <si>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</si>
  <si>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</si>
  <si>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</si>
  <si>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</si>
  <si>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</si>
  <si>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</si>
  <si>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</si>
  <si>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</si>
  <si>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</si>
  <si>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</si>
  <si>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</si>
  <si>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</si>
  <si>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</si>
  <si>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</si>
  <si>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</si>
  <si>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</si>
  <si>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</si>
  <si>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</si>
  <si>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</si>
  <si>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</si>
  <si>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</si>
  <si>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</si>
  <si>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</si>
  <si>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</si>
  <si>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</si>
  <si>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</si>
  <si>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</si>
  <si>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</si>
  <si>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</si>
  <si>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</si>
  <si>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</si>
  <si>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</si>
  <si>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</si>
  <si>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</si>
  <si>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</si>
  <si>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</si>
  <si>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</si>
  <si>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</si>
  <si>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</si>
  <si>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</si>
  <si>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</si>
  <si>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</si>
  <si>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</si>
  <si>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</si>
  <si>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</si>
  <si>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</si>
  <si>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</si>
  <si>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</si>
  <si>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</si>
  <si>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</si>
  <si>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</si>
  <si>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</si>
  <si>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</si>
  <si>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</si>
  <si>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</si>
  <si>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</si>
  <si>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</si>
  <si>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</si>
  <si>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</si>
  <si>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</si>
  <si>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</si>
  <si>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</si>
  <si>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</si>
  <si>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</si>
  <si>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</si>
  <si>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</si>
  <si>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</si>
  <si>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</si>
  <si>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</si>
  <si>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</si>
  <si>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</si>
  <si>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</si>
  <si>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</si>
  <si>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</si>
  <si>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</si>
  <si>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</si>
  <si>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</si>
  <si>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</si>
  <si>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</si>
  <si>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</si>
  <si>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</si>
  <si>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</si>
  <si>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</si>
  <si>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</si>
  <si>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</si>
  <si>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</si>
  <si>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</si>
  <si>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</si>
  <si>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</si>
  <si>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</si>
  <si>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</si>
  <si>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</si>
  <si>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</si>
  <si>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</si>
  <si>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</si>
  <si>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</si>
  <si>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</si>
  <si>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</si>
  <si>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</si>
  <si>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</si>
  <si>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</si>
  <si>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</si>
  <si>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</si>
  <si>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</si>
  <si>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</si>
  <si>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</si>
  <si>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</si>
  <si>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</si>
  <si>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</si>
  <si>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</si>
  <si>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</si>
  <si>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</si>
  <si>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</si>
  <si>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</si>
  <si>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</si>
  <si>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</si>
  <si>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</si>
  <si>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</si>
  <si>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</si>
  <si>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</si>
  <si>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</si>
  <si>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</si>
  <si>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</si>
  <si>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</si>
  <si>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</si>
  <si>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</si>
  <si>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</si>
  <si>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</si>
  <si>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</si>
  <si>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</si>
  <si>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</si>
  <si>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</si>
  <si>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</si>
  <si>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</si>
  <si>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</si>
  <si>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</si>
  <si>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</si>
  <si>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</si>
  <si>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</si>
  <si>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</si>
  <si>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</si>
  <si>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</si>
  <si>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</si>
  <si>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</si>
  <si>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</si>
  <si>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</si>
  <si>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2017</t>
  </si>
  <si>
    <t>Dati previsionali anno 2018</t>
  </si>
  <si>
    <t>Dati previsionali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</si>
</sst>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100247.87</v>
      </c>
      <c r="E5" s="38"/>
    </row>
    <row r="6" spans="2:5" ht="15">
      <c r="B6" s="8"/>
      <c r="C6" s="5" t="s">
        <v>5</v>
      </c>
      <c r="D6" s="39">
        <v>311707.59</v>
      </c>
      <c r="E6" s="40"/>
    </row>
    <row r="7" spans="2:5" ht="15">
      <c r="B7" s="8"/>
      <c r="C7" s="5" t="s">
        <v>6</v>
      </c>
      <c r="D7" s="39">
        <v>646355.4099999999</v>
      </c>
      <c r="E7" s="40"/>
    </row>
    <row r="8" spans="2:5" ht="15.75" thickBot="1">
      <c r="B8" s="9"/>
      <c r="C8" s="6" t="s">
        <v>7</v>
      </c>
      <c r="D8" s="41"/>
      <c r="E8" s="42">
        <v>1163453.61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2143838</v>
      </c>
      <c r="E10" s="45">
        <v>2386890.8400000003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751171</v>
      </c>
      <c r="E14" s="45">
        <v>810202.49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2895009</v>
      </c>
      <c r="E16" s="51">
        <f>E10+E11+E12+E13+E14+E15</f>
        <v>3197093.33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337272</v>
      </c>
      <c r="E18" s="45">
        <v>468755.36000000004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337272</v>
      </c>
      <c r="E23" s="51">
        <f>E18+E19+E20+E21+E22</f>
        <v>468755.36000000004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752300</v>
      </c>
      <c r="E25" s="45">
        <v>959325.8099999999</v>
      </c>
    </row>
    <row r="26" spans="2:5" ht="15">
      <c r="B26" s="13">
        <v>30200</v>
      </c>
      <c r="C26" s="54" t="s">
        <v>28</v>
      </c>
      <c r="D26" s="39">
        <v>24200</v>
      </c>
      <c r="E26" s="45">
        <v>24978.6</v>
      </c>
    </row>
    <row r="27" spans="2:5" ht="15">
      <c r="B27" s="13">
        <v>30300</v>
      </c>
      <c r="C27" s="54" t="s">
        <v>29</v>
      </c>
      <c r="D27" s="39">
        <v>50</v>
      </c>
      <c r="E27" s="45">
        <v>50.56</v>
      </c>
    </row>
    <row r="28" spans="2:5" ht="15">
      <c r="B28" s="13">
        <v>30400</v>
      </c>
      <c r="C28" s="54" t="s">
        <v>30</v>
      </c>
      <c r="D28" s="49">
        <v>350</v>
      </c>
      <c r="E28" s="45">
        <v>350</v>
      </c>
    </row>
    <row r="29" spans="2:5" ht="15">
      <c r="B29" s="13">
        <v>30500</v>
      </c>
      <c r="C29" s="54" t="s">
        <v>31</v>
      </c>
      <c r="D29" s="60">
        <v>244020</v>
      </c>
      <c r="E29" s="50">
        <v>279491.1</v>
      </c>
    </row>
    <row r="30" spans="2:5" ht="15.75" thickBot="1">
      <c r="B30" s="16">
        <v>30000</v>
      </c>
      <c r="C30" s="15" t="s">
        <v>32</v>
      </c>
      <c r="D30" s="48">
        <f>D25+D26+D27+D28+D29</f>
        <v>1020920</v>
      </c>
      <c r="E30" s="51">
        <f>E25+E26+E27+E28+E29</f>
        <v>1264196.0699999998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1085563.28</v>
      </c>
      <c r="E33" s="59">
        <v>1201406.01</v>
      </c>
    </row>
    <row r="34" spans="2:5" ht="15">
      <c r="B34" s="13">
        <v>40300</v>
      </c>
      <c r="C34" s="54" t="s">
        <v>37</v>
      </c>
      <c r="D34" s="61">
        <v>13000</v>
      </c>
      <c r="E34" s="45">
        <v>13000</v>
      </c>
    </row>
    <row r="35" spans="2:5" ht="15">
      <c r="B35" s="13">
        <v>40400</v>
      </c>
      <c r="C35" s="54" t="s">
        <v>38</v>
      </c>
      <c r="D35" s="39">
        <v>147780</v>
      </c>
      <c r="E35" s="45">
        <v>147780</v>
      </c>
    </row>
    <row r="36" spans="2:5" ht="15">
      <c r="B36" s="13">
        <v>40500</v>
      </c>
      <c r="C36" s="54" t="s">
        <v>39</v>
      </c>
      <c r="D36" s="49">
        <v>118638.59</v>
      </c>
      <c r="E36" s="50">
        <v>118638.59</v>
      </c>
    </row>
    <row r="37" spans="2:5" ht="15.75" thickBot="1">
      <c r="B37" s="16">
        <v>40000</v>
      </c>
      <c r="C37" s="15" t="s">
        <v>40</v>
      </c>
      <c r="D37" s="48">
        <f>D32+D33+D34+D35+D36</f>
        <v>1364981.87</v>
      </c>
      <c r="E37" s="51">
        <f>E32+E33+E34+E35+E36</f>
        <v>1480824.6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>
        <v>0</v>
      </c>
    </row>
    <row r="42" spans="2:5" ht="15">
      <c r="B42" s="13">
        <v>50400</v>
      </c>
      <c r="C42" s="54" t="s">
        <v>46</v>
      </c>
      <c r="D42" s="49">
        <v>430000</v>
      </c>
      <c r="E42" s="62">
        <v>430000</v>
      </c>
    </row>
    <row r="43" spans="2:5" ht="15.75" thickBot="1">
      <c r="B43" s="16">
        <v>50000</v>
      </c>
      <c r="C43" s="15" t="s">
        <v>47</v>
      </c>
      <c r="D43" s="48">
        <f>D39+D40+D41+D42</f>
        <v>430000</v>
      </c>
      <c r="E43" s="51">
        <f>E39+E40+E41+E42</f>
        <v>430000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430000</v>
      </c>
      <c r="E47" s="45">
        <v>454225.43</v>
      </c>
    </row>
    <row r="48" spans="2:5" ht="15">
      <c r="B48" s="13">
        <v>60400</v>
      </c>
      <c r="C48" s="54" t="s">
        <v>52</v>
      </c>
      <c r="D48" s="60">
        <v>0</v>
      </c>
      <c r="E48" s="50">
        <v>0</v>
      </c>
    </row>
    <row r="49" spans="2:5" ht="15.75" thickBot="1">
      <c r="B49" s="16">
        <v>60000</v>
      </c>
      <c r="C49" s="15" t="s">
        <v>54</v>
      </c>
      <c r="D49" s="48">
        <f>D45+D46+D47+D48</f>
        <v>430000</v>
      </c>
      <c r="E49" s="51">
        <f>E45+E46+E47+E48</f>
        <v>454225.43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384000</v>
      </c>
      <c r="E54" s="45">
        <v>386041.13</v>
      </c>
    </row>
    <row r="55" spans="2:5" ht="15">
      <c r="B55" s="13">
        <v>90200</v>
      </c>
      <c r="C55" s="54" t="s">
        <v>62</v>
      </c>
      <c r="D55" s="61">
        <v>397384</v>
      </c>
      <c r="E55" s="62">
        <v>402895.85</v>
      </c>
    </row>
    <row r="56" spans="2:5" ht="15.75" thickBot="1">
      <c r="B56" s="16">
        <v>90000</v>
      </c>
      <c r="C56" s="15" t="s">
        <v>63</v>
      </c>
      <c r="D56" s="48">
        <f>D54+D55</f>
        <v>781384</v>
      </c>
      <c r="E56" s="51">
        <f>E54+E55</f>
        <v>788936.98</v>
      </c>
    </row>
    <row r="57" spans="2:5" ht="16.5" thickBot="1" thickTop="1">
      <c r="B57" s="109" t="s">
        <v>64</v>
      </c>
      <c r="C57" s="110"/>
      <c r="D57" s="52">
        <f>D16+D23+D30+D37+D43+D49+D52+D56</f>
        <v>7259566.87</v>
      </c>
      <c r="E57" s="55">
        <f>E16+E23+E30+E37+E43+E49+E52+E56</f>
        <v>8084031.77</v>
      </c>
    </row>
    <row r="58" spans="2:5" ht="16.5" thickBot="1" thickTop="1">
      <c r="B58" s="109" t="s">
        <v>65</v>
      </c>
      <c r="C58" s="110"/>
      <c r="D58" s="52">
        <f>D57+D5+D6+D7+D8</f>
        <v>8317877.74</v>
      </c>
      <c r="E58" s="55">
        <f>E57+E5+E6+E7+E8</f>
        <v>9247485.379999999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2127099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751000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2878099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333100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333100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707800</v>
      </c>
      <c r="E25" s="45"/>
    </row>
    <row r="26" spans="2:5" ht="15">
      <c r="B26" s="13">
        <v>30200</v>
      </c>
      <c r="C26" s="54" t="s">
        <v>28</v>
      </c>
      <c r="D26" s="39">
        <v>24200</v>
      </c>
      <c r="E26" s="45"/>
    </row>
    <row r="27" spans="2:5" ht="15">
      <c r="B27" s="13">
        <v>30300</v>
      </c>
      <c r="C27" s="54" t="s">
        <v>29</v>
      </c>
      <c r="D27" s="39">
        <v>20</v>
      </c>
      <c r="E27" s="45"/>
    </row>
    <row r="28" spans="2:5" ht="15">
      <c r="B28" s="13">
        <v>30400</v>
      </c>
      <c r="C28" s="54" t="s">
        <v>30</v>
      </c>
      <c r="D28" s="49">
        <v>350</v>
      </c>
      <c r="E28" s="45"/>
    </row>
    <row r="29" spans="2:5" ht="15">
      <c r="B29" s="13">
        <v>30500</v>
      </c>
      <c r="C29" s="54" t="s">
        <v>31</v>
      </c>
      <c r="D29" s="60">
        <v>166520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898890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60000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160850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220850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>
        <v>0</v>
      </c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384000</v>
      </c>
      <c r="E54" s="45"/>
    </row>
    <row r="55" spans="2:5" ht="15">
      <c r="B55" s="13">
        <v>90200</v>
      </c>
      <c r="C55" s="54" t="s">
        <v>62</v>
      </c>
      <c r="D55" s="61">
        <v>396814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780814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5111753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5111753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2121813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751000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2872813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333100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333100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753400</v>
      </c>
      <c r="E25" s="45"/>
    </row>
    <row r="26" spans="2:5" ht="15">
      <c r="B26" s="13">
        <v>30200</v>
      </c>
      <c r="C26" s="54" t="s">
        <v>28</v>
      </c>
      <c r="D26" s="39">
        <v>24200</v>
      </c>
      <c r="E26" s="45"/>
    </row>
    <row r="27" spans="2:5" ht="15">
      <c r="B27" s="13">
        <v>30300</v>
      </c>
      <c r="C27" s="54" t="s">
        <v>29</v>
      </c>
      <c r="D27" s="39">
        <v>20</v>
      </c>
      <c r="E27" s="45"/>
    </row>
    <row r="28" spans="2:5" ht="15">
      <c r="B28" s="13">
        <v>30400</v>
      </c>
      <c r="C28" s="54" t="s">
        <v>30</v>
      </c>
      <c r="D28" s="49">
        <v>350</v>
      </c>
      <c r="E28" s="45"/>
    </row>
    <row r="29" spans="2:5" ht="15">
      <c r="B29" s="13">
        <v>30500</v>
      </c>
      <c r="C29" s="54" t="s">
        <v>31</v>
      </c>
      <c r="D29" s="60">
        <v>166520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944490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29000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145850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174850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>
        <v>0</v>
      </c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384000</v>
      </c>
      <c r="E54" s="45"/>
    </row>
    <row r="55" spans="2:5" ht="15">
      <c r="B55" s="13">
        <v>90200</v>
      </c>
      <c r="C55" s="54" t="s">
        <v>62</v>
      </c>
      <c r="D55" s="61">
        <v>397003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781003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5106256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5106256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586752.75</v>
      </c>
      <c r="E10" s="89">
        <v>0</v>
      </c>
      <c r="F10" s="90">
        <v>601964.6900000001</v>
      </c>
      <c r="G10" s="88"/>
      <c r="H10" s="89"/>
      <c r="I10" s="90"/>
      <c r="J10" s="97">
        <v>64032.96</v>
      </c>
      <c r="K10" s="89">
        <v>0</v>
      </c>
      <c r="L10" s="101">
        <v>64032.96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>
        <v>0</v>
      </c>
      <c r="Z10" s="89">
        <v>0</v>
      </c>
      <c r="AA10" s="90">
        <v>0</v>
      </c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328511.9</v>
      </c>
      <c r="AL10" s="89">
        <v>0</v>
      </c>
      <c r="AM10" s="90">
        <v>328920.19000000006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979297.61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994917.8400000001</v>
      </c>
    </row>
    <row r="11" spans="2:76" ht="15">
      <c r="B11" s="13">
        <v>102</v>
      </c>
      <c r="C11" s="25" t="s">
        <v>92</v>
      </c>
      <c r="D11" s="88">
        <v>177450</v>
      </c>
      <c r="E11" s="89">
        <v>0</v>
      </c>
      <c r="F11" s="90">
        <v>178042.25</v>
      </c>
      <c r="G11" s="88"/>
      <c r="H11" s="89"/>
      <c r="I11" s="90"/>
      <c r="J11" s="97">
        <v>4530</v>
      </c>
      <c r="K11" s="89">
        <v>0</v>
      </c>
      <c r="L11" s="101">
        <v>4530</v>
      </c>
      <c r="M11" s="91">
        <v>391</v>
      </c>
      <c r="N11" s="89">
        <v>0</v>
      </c>
      <c r="O11" s="90">
        <v>391</v>
      </c>
      <c r="P11" s="91">
        <v>0</v>
      </c>
      <c r="Q11" s="89">
        <v>0</v>
      </c>
      <c r="R11" s="90">
        <v>0</v>
      </c>
      <c r="S11" s="91"/>
      <c r="T11" s="89"/>
      <c r="U11" s="90"/>
      <c r="V11" s="91"/>
      <c r="W11" s="89"/>
      <c r="X11" s="90"/>
      <c r="Y11" s="91">
        <v>170</v>
      </c>
      <c r="Z11" s="89">
        <v>0</v>
      </c>
      <c r="AA11" s="90">
        <v>170</v>
      </c>
      <c r="AB11" s="91">
        <v>900</v>
      </c>
      <c r="AC11" s="89">
        <v>0</v>
      </c>
      <c r="AD11" s="90">
        <v>900</v>
      </c>
      <c r="AE11" s="91"/>
      <c r="AF11" s="89"/>
      <c r="AG11" s="90"/>
      <c r="AH11" s="91">
        <v>258</v>
      </c>
      <c r="AI11" s="89">
        <v>0</v>
      </c>
      <c r="AJ11" s="90">
        <v>258</v>
      </c>
      <c r="AK11" s="91">
        <v>8712</v>
      </c>
      <c r="AL11" s="89">
        <v>0</v>
      </c>
      <c r="AM11" s="90">
        <v>8712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192411</v>
      </c>
      <c r="BW11" s="77">
        <f t="shared" si="1"/>
        <v>0</v>
      </c>
      <c r="BX11" s="79">
        <f t="shared" si="2"/>
        <v>193003.25</v>
      </c>
    </row>
    <row r="12" spans="2:76" ht="15">
      <c r="B12" s="13">
        <v>103</v>
      </c>
      <c r="C12" s="25" t="s">
        <v>93</v>
      </c>
      <c r="D12" s="88">
        <v>426051.74</v>
      </c>
      <c r="E12" s="89">
        <v>0</v>
      </c>
      <c r="F12" s="90">
        <v>549012.17</v>
      </c>
      <c r="G12" s="88"/>
      <c r="H12" s="89"/>
      <c r="I12" s="90"/>
      <c r="J12" s="97">
        <v>10317</v>
      </c>
      <c r="K12" s="89">
        <v>0</v>
      </c>
      <c r="L12" s="101">
        <v>13072.16</v>
      </c>
      <c r="M12" s="91">
        <v>520684</v>
      </c>
      <c r="N12" s="89">
        <v>0</v>
      </c>
      <c r="O12" s="90">
        <v>636749.73</v>
      </c>
      <c r="P12" s="91">
        <v>67172</v>
      </c>
      <c r="Q12" s="89">
        <v>0</v>
      </c>
      <c r="R12" s="90">
        <v>117454.42</v>
      </c>
      <c r="S12" s="91">
        <v>52250</v>
      </c>
      <c r="T12" s="89">
        <v>0</v>
      </c>
      <c r="U12" s="90">
        <v>65717.58</v>
      </c>
      <c r="V12" s="91"/>
      <c r="W12" s="89"/>
      <c r="X12" s="90"/>
      <c r="Y12" s="91">
        <v>10765.52</v>
      </c>
      <c r="Z12" s="89">
        <v>0</v>
      </c>
      <c r="AA12" s="90">
        <v>12125.560000000001</v>
      </c>
      <c r="AB12" s="91">
        <v>510550</v>
      </c>
      <c r="AC12" s="89">
        <v>0</v>
      </c>
      <c r="AD12" s="90">
        <v>537712.1699999999</v>
      </c>
      <c r="AE12" s="91">
        <v>142000</v>
      </c>
      <c r="AF12" s="89">
        <v>0</v>
      </c>
      <c r="AG12" s="90">
        <v>168560.8</v>
      </c>
      <c r="AH12" s="91">
        <v>530</v>
      </c>
      <c r="AI12" s="89">
        <v>0</v>
      </c>
      <c r="AJ12" s="90">
        <v>562.31</v>
      </c>
      <c r="AK12" s="91">
        <v>212331</v>
      </c>
      <c r="AL12" s="89">
        <v>0</v>
      </c>
      <c r="AM12" s="90">
        <v>236778.61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1952651.26</v>
      </c>
      <c r="BW12" s="77">
        <f t="shared" si="1"/>
        <v>0</v>
      </c>
      <c r="BX12" s="79">
        <f t="shared" si="2"/>
        <v>2337745.51</v>
      </c>
    </row>
    <row r="13" spans="2:76" ht="15">
      <c r="B13" s="13">
        <v>104</v>
      </c>
      <c r="C13" s="25" t="s">
        <v>19</v>
      </c>
      <c r="D13" s="88">
        <v>45489</v>
      </c>
      <c r="E13" s="89">
        <v>0</v>
      </c>
      <c r="F13" s="90">
        <v>62401.31</v>
      </c>
      <c r="G13" s="88"/>
      <c r="H13" s="89"/>
      <c r="I13" s="90"/>
      <c r="J13" s="97"/>
      <c r="K13" s="89"/>
      <c r="L13" s="101"/>
      <c r="M13" s="91">
        <v>84061</v>
      </c>
      <c r="N13" s="89">
        <v>0</v>
      </c>
      <c r="O13" s="90">
        <v>91871</v>
      </c>
      <c r="P13" s="91">
        <v>30950</v>
      </c>
      <c r="Q13" s="89">
        <v>0</v>
      </c>
      <c r="R13" s="90">
        <v>38182</v>
      </c>
      <c r="S13" s="91">
        <v>9900</v>
      </c>
      <c r="T13" s="89">
        <v>0</v>
      </c>
      <c r="U13" s="90">
        <v>16350</v>
      </c>
      <c r="V13" s="91"/>
      <c r="W13" s="89"/>
      <c r="X13" s="90"/>
      <c r="Y13" s="91">
        <v>2205</v>
      </c>
      <c r="Z13" s="89">
        <v>0</v>
      </c>
      <c r="AA13" s="90">
        <v>2205</v>
      </c>
      <c r="AB13" s="91">
        <v>145090</v>
      </c>
      <c r="AC13" s="89">
        <v>0</v>
      </c>
      <c r="AD13" s="90">
        <v>177153.41</v>
      </c>
      <c r="AE13" s="91"/>
      <c r="AF13" s="89"/>
      <c r="AG13" s="90"/>
      <c r="AH13" s="91">
        <v>440</v>
      </c>
      <c r="AI13" s="89">
        <v>0</v>
      </c>
      <c r="AJ13" s="90">
        <v>440</v>
      </c>
      <c r="AK13" s="91">
        <v>45356</v>
      </c>
      <c r="AL13" s="89">
        <v>0</v>
      </c>
      <c r="AM13" s="90">
        <v>46426.47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363491</v>
      </c>
      <c r="BW13" s="77">
        <f t="shared" si="1"/>
        <v>0</v>
      </c>
      <c r="BX13" s="79">
        <f t="shared" si="2"/>
        <v>435029.18999999994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>
        <v>0</v>
      </c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266800</v>
      </c>
      <c r="BM16" s="89">
        <v>0</v>
      </c>
      <c r="BN16" s="90">
        <v>266800</v>
      </c>
      <c r="BO16" s="91"/>
      <c r="BP16" s="89"/>
      <c r="BQ16" s="90"/>
      <c r="BR16" s="97"/>
      <c r="BS16" s="89"/>
      <c r="BT16" s="101"/>
      <c r="BU16" s="76"/>
      <c r="BV16" s="85">
        <f t="shared" si="0"/>
        <v>266800</v>
      </c>
      <c r="BW16" s="77">
        <f t="shared" si="1"/>
        <v>0</v>
      </c>
      <c r="BX16" s="79">
        <f t="shared" si="2"/>
        <v>266800</v>
      </c>
    </row>
    <row r="17" spans="2:76" ht="15">
      <c r="B17" s="13">
        <v>108</v>
      </c>
      <c r="C17" s="25" t="s">
        <v>96</v>
      </c>
      <c r="D17" s="88">
        <v>1600</v>
      </c>
      <c r="E17" s="89">
        <v>0</v>
      </c>
      <c r="F17" s="90">
        <v>1600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1600</v>
      </c>
      <c r="BW17" s="77">
        <f t="shared" si="1"/>
        <v>0</v>
      </c>
      <c r="BX17" s="79">
        <f t="shared" si="2"/>
        <v>1600</v>
      </c>
    </row>
    <row r="18" spans="2:76" ht="15">
      <c r="B18" s="13">
        <v>109</v>
      </c>
      <c r="C18" s="25" t="s">
        <v>97</v>
      </c>
      <c r="D18" s="88">
        <v>6000</v>
      </c>
      <c r="E18" s="89">
        <v>0</v>
      </c>
      <c r="F18" s="90">
        <v>10269.65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6000</v>
      </c>
      <c r="BW18" s="77">
        <f t="shared" si="1"/>
        <v>0</v>
      </c>
      <c r="BX18" s="79">
        <f t="shared" si="2"/>
        <v>10269.65</v>
      </c>
    </row>
    <row r="19" spans="2:76" ht="15">
      <c r="B19" s="13">
        <v>110</v>
      </c>
      <c r="C19" s="25" t="s">
        <v>98</v>
      </c>
      <c r="D19" s="88">
        <v>166534</v>
      </c>
      <c r="E19" s="89">
        <v>0</v>
      </c>
      <c r="F19" s="90">
        <v>171731.07</v>
      </c>
      <c r="G19" s="88"/>
      <c r="H19" s="89"/>
      <c r="I19" s="90"/>
      <c r="J19" s="97">
        <v>551</v>
      </c>
      <c r="K19" s="89">
        <v>0</v>
      </c>
      <c r="L19" s="101">
        <v>551</v>
      </c>
      <c r="M19" s="97">
        <v>2150</v>
      </c>
      <c r="N19" s="89">
        <v>0</v>
      </c>
      <c r="O19" s="101">
        <v>2150</v>
      </c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>
        <v>7456</v>
      </c>
      <c r="AC19" s="89">
        <v>0</v>
      </c>
      <c r="AD19" s="101">
        <v>7456</v>
      </c>
      <c r="AE19" s="97"/>
      <c r="AF19" s="89"/>
      <c r="AG19" s="101"/>
      <c r="AH19" s="97">
        <v>775</v>
      </c>
      <c r="AI19" s="89">
        <v>0</v>
      </c>
      <c r="AJ19" s="101">
        <v>775</v>
      </c>
      <c r="AK19" s="97">
        <v>10430</v>
      </c>
      <c r="AL19" s="89">
        <v>0</v>
      </c>
      <c r="AM19" s="101">
        <v>11930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>
        <v>0</v>
      </c>
      <c r="BA19" s="89">
        <v>0</v>
      </c>
      <c r="BB19" s="101">
        <v>0</v>
      </c>
      <c r="BC19" s="97"/>
      <c r="BD19" s="89"/>
      <c r="BE19" s="101"/>
      <c r="BF19" s="97"/>
      <c r="BG19" s="89"/>
      <c r="BH19" s="101"/>
      <c r="BI19" s="97">
        <v>104302</v>
      </c>
      <c r="BJ19" s="89">
        <v>0</v>
      </c>
      <c r="BK19" s="101">
        <v>16000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292198</v>
      </c>
      <c r="BW19" s="77">
        <f t="shared" si="1"/>
        <v>0</v>
      </c>
      <c r="BX19" s="79">
        <f t="shared" si="2"/>
        <v>210593.07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1409877.49</v>
      </c>
      <c r="E20" s="78">
        <f t="shared" si="3"/>
        <v>0</v>
      </c>
      <c r="F20" s="79">
        <f t="shared" si="3"/>
        <v>1575021.1400000001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79430.95999999999</v>
      </c>
      <c r="K20" s="78">
        <f t="shared" si="3"/>
        <v>0</v>
      </c>
      <c r="L20" s="77">
        <f t="shared" si="3"/>
        <v>82186.12</v>
      </c>
      <c r="M20" s="98">
        <f t="shared" si="3"/>
        <v>607286</v>
      </c>
      <c r="N20" s="78">
        <f t="shared" si="3"/>
        <v>0</v>
      </c>
      <c r="O20" s="77">
        <f t="shared" si="3"/>
        <v>731161.73</v>
      </c>
      <c r="P20" s="98">
        <f t="shared" si="3"/>
        <v>98122</v>
      </c>
      <c r="Q20" s="78">
        <f t="shared" si="3"/>
        <v>0</v>
      </c>
      <c r="R20" s="77">
        <f t="shared" si="3"/>
        <v>155636.41999999998</v>
      </c>
      <c r="S20" s="98">
        <f t="shared" si="3"/>
        <v>62150</v>
      </c>
      <c r="T20" s="78">
        <f t="shared" si="3"/>
        <v>0</v>
      </c>
      <c r="U20" s="77">
        <f t="shared" si="3"/>
        <v>82067.58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13140.52</v>
      </c>
      <c r="Z20" s="78">
        <f t="shared" si="3"/>
        <v>0</v>
      </c>
      <c r="AA20" s="77">
        <f t="shared" si="3"/>
        <v>14500.560000000001</v>
      </c>
      <c r="AB20" s="98">
        <f t="shared" si="3"/>
        <v>663996</v>
      </c>
      <c r="AC20" s="78">
        <f t="shared" si="3"/>
        <v>0</v>
      </c>
      <c r="AD20" s="77">
        <f t="shared" si="3"/>
        <v>723221.58</v>
      </c>
      <c r="AE20" s="98">
        <f t="shared" si="3"/>
        <v>142000</v>
      </c>
      <c r="AF20" s="78">
        <f t="shared" si="3"/>
        <v>0</v>
      </c>
      <c r="AG20" s="77">
        <f t="shared" si="3"/>
        <v>168560.8</v>
      </c>
      <c r="AH20" s="98">
        <f t="shared" si="3"/>
        <v>2003</v>
      </c>
      <c r="AI20" s="78">
        <f t="shared" si="3"/>
        <v>0</v>
      </c>
      <c r="AJ20" s="77">
        <f t="shared" si="3"/>
        <v>2035.31</v>
      </c>
      <c r="AK20" s="98">
        <f t="shared" si="3"/>
        <v>605340.9</v>
      </c>
      <c r="AL20" s="78">
        <f t="shared" si="3"/>
        <v>0</v>
      </c>
      <c r="AM20" s="77">
        <f t="shared" si="3"/>
        <v>632767.27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104302</v>
      </c>
      <c r="BJ20" s="78">
        <f t="shared" si="3"/>
        <v>0</v>
      </c>
      <c r="BK20" s="77">
        <f t="shared" si="3"/>
        <v>16000</v>
      </c>
      <c r="BL20" s="98">
        <f t="shared" si="3"/>
        <v>266800</v>
      </c>
      <c r="BM20" s="78">
        <f t="shared" si="3"/>
        <v>0</v>
      </c>
      <c r="BN20" s="77">
        <f t="shared" si="3"/>
        <v>266800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4054448.87</v>
      </c>
      <c r="BW20" s="77">
        <f>BW10+BW11+BW12+BW13+BW14+BW15+BW16+BW17+BW18+BW19</f>
        <v>0</v>
      </c>
      <c r="BX20" s="95">
        <f>BX10+BX11+BX12+BX13+BX14+BX15+BX16+BX17+BX18+BX19</f>
        <v>4449958.51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>
        <v>68600</v>
      </c>
      <c r="AC23" s="89">
        <v>0</v>
      </c>
      <c r="AD23" s="101">
        <v>68600</v>
      </c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68600</v>
      </c>
      <c r="BW23" s="77">
        <f t="shared" si="4"/>
        <v>0</v>
      </c>
      <c r="BX23" s="79">
        <f t="shared" si="4"/>
        <v>68600</v>
      </c>
    </row>
    <row r="24" spans="2:76" ht="15">
      <c r="B24" s="13">
        <v>202</v>
      </c>
      <c r="C24" s="25" t="s">
        <v>104</v>
      </c>
      <c r="D24" s="88">
        <v>505000</v>
      </c>
      <c r="E24" s="89">
        <v>0</v>
      </c>
      <c r="F24" s="90">
        <v>523208.62</v>
      </c>
      <c r="G24" s="88"/>
      <c r="H24" s="89"/>
      <c r="I24" s="90"/>
      <c r="J24" s="97">
        <v>28000</v>
      </c>
      <c r="K24" s="89">
        <v>0</v>
      </c>
      <c r="L24" s="101">
        <v>28000</v>
      </c>
      <c r="M24" s="97">
        <v>1432504.49</v>
      </c>
      <c r="N24" s="89">
        <v>0</v>
      </c>
      <c r="O24" s="101">
        <v>1537377.1400000001</v>
      </c>
      <c r="P24" s="97">
        <v>10668</v>
      </c>
      <c r="Q24" s="89">
        <v>0</v>
      </c>
      <c r="R24" s="101">
        <v>17668</v>
      </c>
      <c r="S24" s="97">
        <v>0</v>
      </c>
      <c r="T24" s="89">
        <v>0</v>
      </c>
      <c r="U24" s="101">
        <v>14629.86</v>
      </c>
      <c r="V24" s="97"/>
      <c r="W24" s="89"/>
      <c r="X24" s="101"/>
      <c r="Y24" s="97">
        <v>11644.14</v>
      </c>
      <c r="Z24" s="89">
        <v>0</v>
      </c>
      <c r="AA24" s="101">
        <v>11948.43</v>
      </c>
      <c r="AB24" s="97">
        <v>12500</v>
      </c>
      <c r="AC24" s="89">
        <v>0</v>
      </c>
      <c r="AD24" s="101">
        <v>30063.5</v>
      </c>
      <c r="AE24" s="97">
        <v>128759.86</v>
      </c>
      <c r="AF24" s="89">
        <v>0</v>
      </c>
      <c r="AG24" s="101">
        <v>166259.11000000002</v>
      </c>
      <c r="AH24" s="97"/>
      <c r="AI24" s="89"/>
      <c r="AJ24" s="101"/>
      <c r="AK24" s="97">
        <v>33010</v>
      </c>
      <c r="AL24" s="89">
        <v>0</v>
      </c>
      <c r="AM24" s="101">
        <v>54053.28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2162086.4899999998</v>
      </c>
      <c r="BW24" s="77">
        <f t="shared" si="4"/>
        <v>0</v>
      </c>
      <c r="BX24" s="79">
        <f t="shared" si="4"/>
        <v>2383207.94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>
        <v>0</v>
      </c>
      <c r="K25" s="89">
        <v>0</v>
      </c>
      <c r="L25" s="101">
        <v>0</v>
      </c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2250</v>
      </c>
      <c r="Z25" s="89">
        <v>0</v>
      </c>
      <c r="AA25" s="101">
        <v>2250</v>
      </c>
      <c r="AB25" s="97">
        <v>19210.379999999997</v>
      </c>
      <c r="AC25" s="89">
        <v>0</v>
      </c>
      <c r="AD25" s="101">
        <v>19210.379999999997</v>
      </c>
      <c r="AE25" s="97">
        <v>0</v>
      </c>
      <c r="AF25" s="89">
        <v>0</v>
      </c>
      <c r="AG25" s="101">
        <v>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21460.379999999997</v>
      </c>
      <c r="BW25" s="77">
        <f t="shared" si="4"/>
        <v>0</v>
      </c>
      <c r="BX25" s="79">
        <f t="shared" si="4"/>
        <v>21460.379999999997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470898</v>
      </c>
      <c r="BA27" s="89">
        <v>0</v>
      </c>
      <c r="BB27" s="101">
        <v>470898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470898</v>
      </c>
      <c r="BW27" s="77">
        <f t="shared" si="4"/>
        <v>0</v>
      </c>
      <c r="BX27" s="79">
        <f t="shared" si="4"/>
        <v>470898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505000</v>
      </c>
      <c r="E28" s="78">
        <f t="shared" si="5"/>
        <v>0</v>
      </c>
      <c r="F28" s="79">
        <f t="shared" si="5"/>
        <v>523208.62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28000</v>
      </c>
      <c r="K28" s="78">
        <f t="shared" si="5"/>
        <v>0</v>
      </c>
      <c r="L28" s="77">
        <f t="shared" si="5"/>
        <v>28000</v>
      </c>
      <c r="M28" s="98">
        <f t="shared" si="5"/>
        <v>1432504.49</v>
      </c>
      <c r="N28" s="78">
        <f t="shared" si="5"/>
        <v>0</v>
      </c>
      <c r="O28" s="77">
        <f t="shared" si="5"/>
        <v>1537377.1400000001</v>
      </c>
      <c r="P28" s="98">
        <f t="shared" si="5"/>
        <v>10668</v>
      </c>
      <c r="Q28" s="78">
        <f t="shared" si="5"/>
        <v>0</v>
      </c>
      <c r="R28" s="77">
        <f t="shared" si="5"/>
        <v>17668</v>
      </c>
      <c r="S28" s="98">
        <f t="shared" si="5"/>
        <v>0</v>
      </c>
      <c r="T28" s="78">
        <f t="shared" si="5"/>
        <v>0</v>
      </c>
      <c r="U28" s="77">
        <f t="shared" si="5"/>
        <v>14629.86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13894.14</v>
      </c>
      <c r="Z28" s="78">
        <f t="shared" si="5"/>
        <v>0</v>
      </c>
      <c r="AA28" s="77">
        <f t="shared" si="5"/>
        <v>14198.43</v>
      </c>
      <c r="AB28" s="98">
        <f t="shared" si="5"/>
        <v>100310.38</v>
      </c>
      <c r="AC28" s="78">
        <f t="shared" si="5"/>
        <v>0</v>
      </c>
      <c r="AD28" s="77">
        <f t="shared" si="5"/>
        <v>117873.88</v>
      </c>
      <c r="AE28" s="98">
        <f t="shared" si="5"/>
        <v>128759.86</v>
      </c>
      <c r="AF28" s="78">
        <f t="shared" si="5"/>
        <v>0</v>
      </c>
      <c r="AG28" s="77">
        <f t="shared" si="5"/>
        <v>166259.11000000002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33010</v>
      </c>
      <c r="AL28" s="78">
        <f t="shared" si="6"/>
        <v>0</v>
      </c>
      <c r="AM28" s="77">
        <f t="shared" si="6"/>
        <v>54053.28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470898</v>
      </c>
      <c r="BA28" s="78">
        <f t="shared" si="6"/>
        <v>0</v>
      </c>
      <c r="BB28" s="77">
        <f t="shared" si="6"/>
        <v>470898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2723044.8699999996</v>
      </c>
      <c r="BW28" s="77">
        <f>BW23+BW24+BW25+BW26+BW27</f>
        <v>0</v>
      </c>
      <c r="BX28" s="95">
        <f>BX23+BX24+BX25+BX26+BX27</f>
        <v>2944166.32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430000</v>
      </c>
      <c r="E34" s="89">
        <v>0</v>
      </c>
      <c r="F34" s="90">
        <v>430000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430000</v>
      </c>
      <c r="BW34" s="77">
        <f t="shared" si="7"/>
        <v>0</v>
      </c>
      <c r="BX34" s="79">
        <f t="shared" si="7"/>
        <v>430000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430000</v>
      </c>
      <c r="E35" s="78">
        <f t="shared" si="8"/>
        <v>0</v>
      </c>
      <c r="F35" s="79">
        <f t="shared" si="8"/>
        <v>430000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430000</v>
      </c>
      <c r="BW35" s="77">
        <f>BW31+BW32+BW33+BW34</f>
        <v>0</v>
      </c>
      <c r="BX35" s="95">
        <f>BX31+BX32+BX33+BX34</f>
        <v>430000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269100</v>
      </c>
      <c r="BM40" s="89">
        <v>0</v>
      </c>
      <c r="BN40" s="101">
        <v>269100</v>
      </c>
      <c r="BO40" s="97"/>
      <c r="BP40" s="89"/>
      <c r="BQ40" s="101"/>
      <c r="BR40" s="97"/>
      <c r="BS40" s="89"/>
      <c r="BT40" s="101"/>
      <c r="BU40" s="76"/>
      <c r="BV40" s="85">
        <f t="shared" si="10"/>
        <v>269100</v>
      </c>
      <c r="BW40" s="77">
        <f t="shared" si="10"/>
        <v>0</v>
      </c>
      <c r="BX40" s="79">
        <f t="shared" si="10"/>
        <v>269100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>
        <v>59900</v>
      </c>
      <c r="BM41" s="89">
        <v>0</v>
      </c>
      <c r="BN41" s="101">
        <v>59900</v>
      </c>
      <c r="BO41" s="97"/>
      <c r="BP41" s="89"/>
      <c r="BQ41" s="101"/>
      <c r="BR41" s="97"/>
      <c r="BS41" s="89"/>
      <c r="BT41" s="101"/>
      <c r="BU41" s="76"/>
      <c r="BV41" s="85">
        <f t="shared" si="10"/>
        <v>59900</v>
      </c>
      <c r="BW41" s="77">
        <f t="shared" si="10"/>
        <v>0</v>
      </c>
      <c r="BX41" s="79">
        <f t="shared" si="10"/>
        <v>59900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329000</v>
      </c>
      <c r="BM42" s="78">
        <f t="shared" si="12"/>
        <v>0</v>
      </c>
      <c r="BN42" s="77">
        <f t="shared" si="12"/>
        <v>329000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329000</v>
      </c>
      <c r="BW42" s="77">
        <f>BW38+BW39+BW40+BW41</f>
        <v>0</v>
      </c>
      <c r="BX42" s="95">
        <f>BX38+BX39+BX40+BX41</f>
        <v>329000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384000</v>
      </c>
      <c r="BS49" s="89">
        <v>0</v>
      </c>
      <c r="BT49" s="101">
        <v>384000</v>
      </c>
      <c r="BU49" s="76"/>
      <c r="BV49" s="85">
        <f aca="true" t="shared" si="15" ref="BV49:BX50">D49+G49+J49+M49+P49+S49+V49+Y49+AB49+AE49+AH49+AK49+AN49+AQ49+AT49+AW49+AZ49+BC49+BF49+BI49+BL49+BO49+BR49</f>
        <v>384000</v>
      </c>
      <c r="BW49" s="77">
        <f t="shared" si="15"/>
        <v>0</v>
      </c>
      <c r="BX49" s="79">
        <f t="shared" si="15"/>
        <v>384000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397384</v>
      </c>
      <c r="BS50" s="89">
        <v>0</v>
      </c>
      <c r="BT50" s="101">
        <v>467643.44000000006</v>
      </c>
      <c r="BU50" s="76"/>
      <c r="BV50" s="85">
        <f t="shared" si="15"/>
        <v>397384</v>
      </c>
      <c r="BW50" s="77">
        <f t="shared" si="15"/>
        <v>0</v>
      </c>
      <c r="BX50" s="79">
        <f t="shared" si="15"/>
        <v>467643.44000000006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781384</v>
      </c>
      <c r="BS51" s="78">
        <f>BS49+BS50</f>
        <v>0</v>
      </c>
      <c r="BT51" s="77">
        <f>BT49+BT50</f>
        <v>851643.4400000001</v>
      </c>
      <c r="BU51" s="85"/>
      <c r="BV51" s="85">
        <f>BV49+BV50</f>
        <v>781384</v>
      </c>
      <c r="BW51" s="77">
        <f>BW49+BW50</f>
        <v>0</v>
      </c>
      <c r="BX51" s="95">
        <f>BX49+BX50</f>
        <v>851643.4400000001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2344877.49</v>
      </c>
      <c r="E53" s="86">
        <f t="shared" si="18"/>
        <v>0</v>
      </c>
      <c r="F53" s="86">
        <f t="shared" si="18"/>
        <v>2528229.7600000002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107430.95999999999</v>
      </c>
      <c r="K53" s="86">
        <f t="shared" si="18"/>
        <v>0</v>
      </c>
      <c r="L53" s="86">
        <f t="shared" si="18"/>
        <v>110186.12</v>
      </c>
      <c r="M53" s="86">
        <f t="shared" si="18"/>
        <v>2039790.49</v>
      </c>
      <c r="N53" s="86">
        <f t="shared" si="18"/>
        <v>0</v>
      </c>
      <c r="O53" s="86">
        <f t="shared" si="18"/>
        <v>2268538.87</v>
      </c>
      <c r="P53" s="86">
        <f t="shared" si="18"/>
        <v>108790</v>
      </c>
      <c r="Q53" s="86">
        <f t="shared" si="18"/>
        <v>0</v>
      </c>
      <c r="R53" s="86">
        <f t="shared" si="18"/>
        <v>173304.41999999998</v>
      </c>
      <c r="S53" s="86">
        <f t="shared" si="18"/>
        <v>62150</v>
      </c>
      <c r="T53" s="86">
        <f t="shared" si="18"/>
        <v>0</v>
      </c>
      <c r="U53" s="86">
        <f t="shared" si="18"/>
        <v>96697.44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27034.66</v>
      </c>
      <c r="Z53" s="86">
        <f t="shared" si="18"/>
        <v>0</v>
      </c>
      <c r="AA53" s="86">
        <f t="shared" si="18"/>
        <v>28698.99</v>
      </c>
      <c r="AB53" s="86">
        <f t="shared" si="18"/>
        <v>764306.38</v>
      </c>
      <c r="AC53" s="86">
        <f t="shared" si="18"/>
        <v>0</v>
      </c>
      <c r="AD53" s="86">
        <f t="shared" si="18"/>
        <v>841095.46</v>
      </c>
      <c r="AE53" s="86">
        <f t="shared" si="18"/>
        <v>270759.86</v>
      </c>
      <c r="AF53" s="86">
        <f t="shared" si="18"/>
        <v>0</v>
      </c>
      <c r="AG53" s="86">
        <f t="shared" si="18"/>
        <v>334819.91000000003</v>
      </c>
      <c r="AH53" s="86">
        <f t="shared" si="18"/>
        <v>2003</v>
      </c>
      <c r="AI53" s="86">
        <f t="shared" si="18"/>
        <v>0</v>
      </c>
      <c r="AJ53" s="86">
        <f aca="true" t="shared" si="19" ref="AJ53:BT53">AJ20+AJ28+AJ35+AJ42+AJ46+AJ51</f>
        <v>2035.31</v>
      </c>
      <c r="AK53" s="86">
        <f t="shared" si="19"/>
        <v>638350.9</v>
      </c>
      <c r="AL53" s="86">
        <f t="shared" si="19"/>
        <v>0</v>
      </c>
      <c r="AM53" s="86">
        <f t="shared" si="19"/>
        <v>686820.55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470898</v>
      </c>
      <c r="BA53" s="86">
        <f t="shared" si="19"/>
        <v>0</v>
      </c>
      <c r="BB53" s="86">
        <f t="shared" si="19"/>
        <v>470898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104302</v>
      </c>
      <c r="BJ53" s="86">
        <f t="shared" si="19"/>
        <v>0</v>
      </c>
      <c r="BK53" s="86">
        <f t="shared" si="19"/>
        <v>16000</v>
      </c>
      <c r="BL53" s="86">
        <f t="shared" si="19"/>
        <v>595800</v>
      </c>
      <c r="BM53" s="86">
        <f t="shared" si="19"/>
        <v>0</v>
      </c>
      <c r="BN53" s="86">
        <f t="shared" si="19"/>
        <v>595800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781384</v>
      </c>
      <c r="BS53" s="86">
        <f t="shared" si="19"/>
        <v>0</v>
      </c>
      <c r="BT53" s="86">
        <f t="shared" si="19"/>
        <v>851643.4400000001</v>
      </c>
      <c r="BU53" s="86">
        <f>BU8</f>
        <v>0</v>
      </c>
      <c r="BV53" s="102">
        <f>BV8+BV20+BV28+BV35+BV42+BV46+BV51</f>
        <v>8317877.74</v>
      </c>
      <c r="BW53" s="87">
        <f>BW20+BW28+BW35+BW42+BW46+BW51</f>
        <v>0</v>
      </c>
      <c r="BX53" s="87">
        <f>BX20+BX28+BX35+BX42+BX46+BX51</f>
        <v>9004768.27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516675</v>
      </c>
      <c r="E10" s="89">
        <v>0</v>
      </c>
      <c r="F10" s="90"/>
      <c r="G10" s="88"/>
      <c r="H10" s="89"/>
      <c r="I10" s="90"/>
      <c r="J10" s="97">
        <v>64050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>
        <v>0</v>
      </c>
      <c r="Z10" s="89">
        <v>0</v>
      </c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312650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893375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99555</v>
      </c>
      <c r="E11" s="89">
        <v>0</v>
      </c>
      <c r="F11" s="90"/>
      <c r="G11" s="88"/>
      <c r="H11" s="89"/>
      <c r="I11" s="90"/>
      <c r="J11" s="97">
        <v>4520</v>
      </c>
      <c r="K11" s="89">
        <v>0</v>
      </c>
      <c r="L11" s="101"/>
      <c r="M11" s="91">
        <v>392</v>
      </c>
      <c r="N11" s="89">
        <v>0</v>
      </c>
      <c r="O11" s="90"/>
      <c r="P11" s="91">
        <v>0</v>
      </c>
      <c r="Q11" s="89">
        <v>0</v>
      </c>
      <c r="R11" s="90"/>
      <c r="S11" s="91"/>
      <c r="T11" s="89"/>
      <c r="U11" s="90"/>
      <c r="V11" s="91"/>
      <c r="W11" s="89"/>
      <c r="X11" s="90"/>
      <c r="Y11" s="91">
        <v>170</v>
      </c>
      <c r="Z11" s="89">
        <v>0</v>
      </c>
      <c r="AA11" s="90"/>
      <c r="AB11" s="91">
        <v>900</v>
      </c>
      <c r="AC11" s="89">
        <v>0</v>
      </c>
      <c r="AD11" s="90"/>
      <c r="AE11" s="91"/>
      <c r="AF11" s="89"/>
      <c r="AG11" s="90"/>
      <c r="AH11" s="91">
        <v>258</v>
      </c>
      <c r="AI11" s="89">
        <v>0</v>
      </c>
      <c r="AJ11" s="90"/>
      <c r="AK11" s="91">
        <v>9555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115350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336287</v>
      </c>
      <c r="E12" s="89">
        <v>0</v>
      </c>
      <c r="F12" s="90"/>
      <c r="G12" s="88"/>
      <c r="H12" s="89"/>
      <c r="I12" s="90"/>
      <c r="J12" s="97">
        <v>10127</v>
      </c>
      <c r="K12" s="89">
        <v>0</v>
      </c>
      <c r="L12" s="101"/>
      <c r="M12" s="91">
        <v>513719</v>
      </c>
      <c r="N12" s="89">
        <v>0</v>
      </c>
      <c r="O12" s="90"/>
      <c r="P12" s="91">
        <v>66850</v>
      </c>
      <c r="Q12" s="89">
        <v>0</v>
      </c>
      <c r="R12" s="90"/>
      <c r="S12" s="91">
        <v>52250</v>
      </c>
      <c r="T12" s="89">
        <v>0</v>
      </c>
      <c r="U12" s="90"/>
      <c r="V12" s="91"/>
      <c r="W12" s="89"/>
      <c r="X12" s="90"/>
      <c r="Y12" s="91">
        <v>5535</v>
      </c>
      <c r="Z12" s="89">
        <v>0</v>
      </c>
      <c r="AA12" s="90"/>
      <c r="AB12" s="91">
        <v>505450</v>
      </c>
      <c r="AC12" s="89">
        <v>0</v>
      </c>
      <c r="AD12" s="90"/>
      <c r="AE12" s="91">
        <v>144000</v>
      </c>
      <c r="AF12" s="89">
        <v>0</v>
      </c>
      <c r="AG12" s="90"/>
      <c r="AH12" s="91">
        <v>530</v>
      </c>
      <c r="AI12" s="89">
        <v>0</v>
      </c>
      <c r="AJ12" s="90"/>
      <c r="AK12" s="91">
        <v>211331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1846079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45589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78161</v>
      </c>
      <c r="N13" s="89">
        <v>0</v>
      </c>
      <c r="O13" s="90"/>
      <c r="P13" s="91">
        <v>30950</v>
      </c>
      <c r="Q13" s="89">
        <v>0</v>
      </c>
      <c r="R13" s="90"/>
      <c r="S13" s="91">
        <v>9900</v>
      </c>
      <c r="T13" s="89">
        <v>0</v>
      </c>
      <c r="U13" s="90"/>
      <c r="V13" s="91"/>
      <c r="W13" s="89"/>
      <c r="X13" s="90"/>
      <c r="Y13" s="91">
        <v>2205</v>
      </c>
      <c r="Z13" s="89">
        <v>0</v>
      </c>
      <c r="AA13" s="90"/>
      <c r="AB13" s="91">
        <v>144000</v>
      </c>
      <c r="AC13" s="89">
        <v>0</v>
      </c>
      <c r="AD13" s="90"/>
      <c r="AE13" s="91"/>
      <c r="AF13" s="89"/>
      <c r="AG13" s="90"/>
      <c r="AH13" s="91">
        <v>320</v>
      </c>
      <c r="AI13" s="89">
        <v>0</v>
      </c>
      <c r="AJ13" s="90"/>
      <c r="AK13" s="91">
        <v>45856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356981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263050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263050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6000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116234</v>
      </c>
      <c r="E19" s="89">
        <v>0</v>
      </c>
      <c r="F19" s="90"/>
      <c r="G19" s="88"/>
      <c r="H19" s="89"/>
      <c r="I19" s="90"/>
      <c r="J19" s="97">
        <v>551</v>
      </c>
      <c r="K19" s="89">
        <v>0</v>
      </c>
      <c r="L19" s="101"/>
      <c r="M19" s="97">
        <v>2150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>
        <v>7460</v>
      </c>
      <c r="AC19" s="89">
        <v>0</v>
      </c>
      <c r="AD19" s="101"/>
      <c r="AE19" s="97"/>
      <c r="AF19" s="89"/>
      <c r="AG19" s="101"/>
      <c r="AH19" s="97">
        <v>780</v>
      </c>
      <c r="AI19" s="89">
        <v>0</v>
      </c>
      <c r="AJ19" s="101"/>
      <c r="AK19" s="97">
        <v>2700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>
        <v>0</v>
      </c>
      <c r="BA19" s="89">
        <v>0</v>
      </c>
      <c r="BB19" s="101"/>
      <c r="BC19" s="97"/>
      <c r="BD19" s="89"/>
      <c r="BE19" s="101"/>
      <c r="BF19" s="97"/>
      <c r="BG19" s="89"/>
      <c r="BH19" s="101"/>
      <c r="BI19" s="97">
        <v>84939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214814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1120340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79248</v>
      </c>
      <c r="K20" s="78">
        <f t="shared" si="1"/>
        <v>0</v>
      </c>
      <c r="L20" s="77">
        <f t="shared" si="1"/>
        <v>0</v>
      </c>
      <c r="M20" s="98">
        <f t="shared" si="1"/>
        <v>594422</v>
      </c>
      <c r="N20" s="78">
        <f t="shared" si="1"/>
        <v>0</v>
      </c>
      <c r="O20" s="77">
        <f t="shared" si="1"/>
        <v>0</v>
      </c>
      <c r="P20" s="98">
        <f t="shared" si="1"/>
        <v>97800</v>
      </c>
      <c r="Q20" s="78">
        <f t="shared" si="1"/>
        <v>0</v>
      </c>
      <c r="R20" s="77">
        <f t="shared" si="1"/>
        <v>0</v>
      </c>
      <c r="S20" s="98">
        <f t="shared" si="1"/>
        <v>62150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7910</v>
      </c>
      <c r="Z20" s="78">
        <f t="shared" si="1"/>
        <v>0</v>
      </c>
      <c r="AA20" s="77">
        <f t="shared" si="1"/>
        <v>0</v>
      </c>
      <c r="AB20" s="98">
        <f t="shared" si="1"/>
        <v>657810</v>
      </c>
      <c r="AC20" s="78">
        <f t="shared" si="1"/>
        <v>0</v>
      </c>
      <c r="AD20" s="77">
        <f t="shared" si="1"/>
        <v>0</v>
      </c>
      <c r="AE20" s="98">
        <f t="shared" si="1"/>
        <v>144000</v>
      </c>
      <c r="AF20" s="78">
        <f t="shared" si="1"/>
        <v>0</v>
      </c>
      <c r="AG20" s="77">
        <f t="shared" si="1"/>
        <v>0</v>
      </c>
      <c r="AH20" s="98">
        <f t="shared" si="1"/>
        <v>1888</v>
      </c>
      <c r="AI20" s="78">
        <f t="shared" si="1"/>
        <v>0</v>
      </c>
      <c r="AJ20" s="77">
        <f t="shared" si="1"/>
        <v>0</v>
      </c>
      <c r="AK20" s="98">
        <f t="shared" si="1"/>
        <v>582092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84939</v>
      </c>
      <c r="BJ20" s="78">
        <f t="shared" si="1"/>
        <v>0</v>
      </c>
      <c r="BK20" s="77">
        <f t="shared" si="1"/>
        <v>0</v>
      </c>
      <c r="BL20" s="98">
        <f t="shared" si="1"/>
        <v>263050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3695649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>
        <v>53000</v>
      </c>
      <c r="AC23" s="89">
        <v>0</v>
      </c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53000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7000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45000</v>
      </c>
      <c r="AF24" s="89">
        <v>0</v>
      </c>
      <c r="AG24" s="101"/>
      <c r="AH24" s="97"/>
      <c r="AI24" s="89"/>
      <c r="AJ24" s="101"/>
      <c r="AK24" s="97">
        <v>36600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93600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>
        <v>0</v>
      </c>
      <c r="K25" s="89">
        <v>0</v>
      </c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2250</v>
      </c>
      <c r="Z25" s="89">
        <v>0</v>
      </c>
      <c r="AA25" s="101"/>
      <c r="AB25" s="97">
        <v>5000</v>
      </c>
      <c r="AC25" s="89">
        <v>0</v>
      </c>
      <c r="AD25" s="101"/>
      <c r="AE25" s="97">
        <v>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7250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135890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135890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7000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2250</v>
      </c>
      <c r="Z28" s="78">
        <f t="shared" si="3"/>
        <v>0</v>
      </c>
      <c r="AA28" s="77">
        <f t="shared" si="3"/>
        <v>0</v>
      </c>
      <c r="AB28" s="98">
        <f t="shared" si="3"/>
        <v>58000</v>
      </c>
      <c r="AC28" s="78">
        <f t="shared" si="3"/>
        <v>0</v>
      </c>
      <c r="AD28" s="77">
        <f t="shared" si="3"/>
        <v>0</v>
      </c>
      <c r="AE28" s="98">
        <f t="shared" si="3"/>
        <v>45000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36600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135890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289740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281050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281050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>
        <v>64500</v>
      </c>
      <c r="BM41" s="89">
        <v>0</v>
      </c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64500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345550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345550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384000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384000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396814</v>
      </c>
      <c r="BS50" s="89">
        <v>0</v>
      </c>
      <c r="BT50" s="101"/>
      <c r="BU50" s="76"/>
      <c r="BV50" s="85">
        <f t="shared" si="9"/>
        <v>396814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780814</v>
      </c>
      <c r="BS51" s="78">
        <f>BS49+BS50</f>
        <v>0</v>
      </c>
      <c r="BT51" s="77">
        <f>BT49+BT50</f>
        <v>0</v>
      </c>
      <c r="BU51" s="85"/>
      <c r="BV51" s="85">
        <f>BV49+BV50</f>
        <v>780814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1125340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79248</v>
      </c>
      <c r="K53" s="86">
        <f t="shared" si="11"/>
        <v>0</v>
      </c>
      <c r="L53" s="86">
        <f t="shared" si="11"/>
        <v>0</v>
      </c>
      <c r="M53" s="86">
        <f t="shared" si="11"/>
        <v>594422</v>
      </c>
      <c r="N53" s="86">
        <f t="shared" si="11"/>
        <v>0</v>
      </c>
      <c r="O53" s="86">
        <f t="shared" si="11"/>
        <v>0</v>
      </c>
      <c r="P53" s="86">
        <f t="shared" si="11"/>
        <v>104800</v>
      </c>
      <c r="Q53" s="86">
        <f t="shared" si="11"/>
        <v>0</v>
      </c>
      <c r="R53" s="86">
        <f t="shared" si="11"/>
        <v>0</v>
      </c>
      <c r="S53" s="86">
        <f t="shared" si="11"/>
        <v>62150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10160</v>
      </c>
      <c r="Z53" s="86">
        <f t="shared" si="11"/>
        <v>0</v>
      </c>
      <c r="AA53" s="86">
        <f t="shared" si="11"/>
        <v>0</v>
      </c>
      <c r="AB53" s="86">
        <f t="shared" si="11"/>
        <v>715810</v>
      </c>
      <c r="AC53" s="86">
        <f t="shared" si="11"/>
        <v>0</v>
      </c>
      <c r="AD53" s="86">
        <f t="shared" si="11"/>
        <v>0</v>
      </c>
      <c r="AE53" s="86">
        <f t="shared" si="11"/>
        <v>189000</v>
      </c>
      <c r="AF53" s="86">
        <f t="shared" si="11"/>
        <v>0</v>
      </c>
      <c r="AG53" s="86">
        <f t="shared" si="11"/>
        <v>0</v>
      </c>
      <c r="AH53" s="86">
        <f t="shared" si="11"/>
        <v>1888</v>
      </c>
      <c r="AI53" s="86">
        <f t="shared" si="11"/>
        <v>0</v>
      </c>
      <c r="AJ53" s="86">
        <f t="shared" si="11"/>
        <v>0</v>
      </c>
      <c r="AK53" s="86">
        <f t="shared" si="11"/>
        <v>618692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135890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84939</v>
      </c>
      <c r="BJ53" s="86">
        <f t="shared" si="11"/>
        <v>0</v>
      </c>
      <c r="BK53" s="86">
        <f t="shared" si="11"/>
        <v>0</v>
      </c>
      <c r="BL53" s="86">
        <f t="shared" si="11"/>
        <v>608600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780814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5111753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516675</v>
      </c>
      <c r="E10" s="89">
        <v>0</v>
      </c>
      <c r="F10" s="90"/>
      <c r="G10" s="88"/>
      <c r="H10" s="89"/>
      <c r="I10" s="90"/>
      <c r="J10" s="97">
        <v>64050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>
        <v>0</v>
      </c>
      <c r="Z10" s="89">
        <v>0</v>
      </c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310500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891225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99555</v>
      </c>
      <c r="E11" s="89">
        <v>0</v>
      </c>
      <c r="F11" s="90"/>
      <c r="G11" s="88"/>
      <c r="H11" s="89"/>
      <c r="I11" s="90"/>
      <c r="J11" s="97">
        <v>4520</v>
      </c>
      <c r="K11" s="89">
        <v>0</v>
      </c>
      <c r="L11" s="101"/>
      <c r="M11" s="91">
        <v>392</v>
      </c>
      <c r="N11" s="89">
        <v>0</v>
      </c>
      <c r="O11" s="90"/>
      <c r="P11" s="91">
        <v>0</v>
      </c>
      <c r="Q11" s="89">
        <v>0</v>
      </c>
      <c r="R11" s="90"/>
      <c r="S11" s="91"/>
      <c r="T11" s="89"/>
      <c r="U11" s="90"/>
      <c r="V11" s="91"/>
      <c r="W11" s="89"/>
      <c r="X11" s="90"/>
      <c r="Y11" s="91">
        <v>170</v>
      </c>
      <c r="Z11" s="89">
        <v>0</v>
      </c>
      <c r="AA11" s="90"/>
      <c r="AB11" s="91">
        <v>900</v>
      </c>
      <c r="AC11" s="89">
        <v>0</v>
      </c>
      <c r="AD11" s="90"/>
      <c r="AE11" s="91"/>
      <c r="AF11" s="89"/>
      <c r="AG11" s="90"/>
      <c r="AH11" s="91">
        <v>258</v>
      </c>
      <c r="AI11" s="89">
        <v>0</v>
      </c>
      <c r="AJ11" s="90"/>
      <c r="AK11" s="91">
        <v>9555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115350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353287</v>
      </c>
      <c r="E12" s="89">
        <v>0</v>
      </c>
      <c r="F12" s="90"/>
      <c r="G12" s="88"/>
      <c r="H12" s="89"/>
      <c r="I12" s="90"/>
      <c r="J12" s="97">
        <v>10347</v>
      </c>
      <c r="K12" s="89">
        <v>0</v>
      </c>
      <c r="L12" s="101"/>
      <c r="M12" s="91">
        <v>516319</v>
      </c>
      <c r="N12" s="89">
        <v>0</v>
      </c>
      <c r="O12" s="90"/>
      <c r="P12" s="91">
        <v>66850</v>
      </c>
      <c r="Q12" s="89">
        <v>0</v>
      </c>
      <c r="R12" s="90"/>
      <c r="S12" s="91">
        <v>52250</v>
      </c>
      <c r="T12" s="89">
        <v>0</v>
      </c>
      <c r="U12" s="90"/>
      <c r="V12" s="91"/>
      <c r="W12" s="89"/>
      <c r="X12" s="90"/>
      <c r="Y12" s="91">
        <v>5535</v>
      </c>
      <c r="Z12" s="89">
        <v>0</v>
      </c>
      <c r="AA12" s="90"/>
      <c r="AB12" s="91">
        <v>505450</v>
      </c>
      <c r="AC12" s="89">
        <v>0</v>
      </c>
      <c r="AD12" s="90"/>
      <c r="AE12" s="91">
        <v>144000</v>
      </c>
      <c r="AF12" s="89">
        <v>0</v>
      </c>
      <c r="AG12" s="90"/>
      <c r="AH12" s="91">
        <v>530</v>
      </c>
      <c r="AI12" s="89">
        <v>0</v>
      </c>
      <c r="AJ12" s="90"/>
      <c r="AK12" s="91">
        <v>211331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1865899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45589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72161</v>
      </c>
      <c r="N13" s="89">
        <v>0</v>
      </c>
      <c r="O13" s="90"/>
      <c r="P13" s="91">
        <v>30950</v>
      </c>
      <c r="Q13" s="89">
        <v>0</v>
      </c>
      <c r="R13" s="90"/>
      <c r="S13" s="91">
        <v>9900</v>
      </c>
      <c r="T13" s="89">
        <v>0</v>
      </c>
      <c r="U13" s="90"/>
      <c r="V13" s="91"/>
      <c r="W13" s="89"/>
      <c r="X13" s="90"/>
      <c r="Y13" s="91">
        <v>2205</v>
      </c>
      <c r="Z13" s="89">
        <v>0</v>
      </c>
      <c r="AA13" s="90"/>
      <c r="AB13" s="91">
        <v>144000</v>
      </c>
      <c r="AC13" s="89">
        <v>0</v>
      </c>
      <c r="AD13" s="90"/>
      <c r="AE13" s="91"/>
      <c r="AF13" s="89"/>
      <c r="AG13" s="90"/>
      <c r="AH13" s="91">
        <v>320</v>
      </c>
      <c r="AI13" s="89">
        <v>0</v>
      </c>
      <c r="AJ13" s="90"/>
      <c r="AK13" s="91">
        <v>45856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350981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246010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246010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6000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116234</v>
      </c>
      <c r="E19" s="89">
        <v>0</v>
      </c>
      <c r="F19" s="90"/>
      <c r="G19" s="88"/>
      <c r="H19" s="89"/>
      <c r="I19" s="90"/>
      <c r="J19" s="97">
        <v>551</v>
      </c>
      <c r="K19" s="89">
        <v>0</v>
      </c>
      <c r="L19" s="101"/>
      <c r="M19" s="97">
        <v>2150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>
        <v>7460</v>
      </c>
      <c r="AC19" s="89">
        <v>0</v>
      </c>
      <c r="AD19" s="101"/>
      <c r="AE19" s="97"/>
      <c r="AF19" s="89"/>
      <c r="AG19" s="101"/>
      <c r="AH19" s="97">
        <v>780</v>
      </c>
      <c r="AI19" s="89">
        <v>0</v>
      </c>
      <c r="AJ19" s="101"/>
      <c r="AK19" s="97">
        <v>1200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>
        <v>0</v>
      </c>
      <c r="BA19" s="89">
        <v>0</v>
      </c>
      <c r="BB19" s="101"/>
      <c r="BC19" s="97"/>
      <c r="BD19" s="89"/>
      <c r="BE19" s="101"/>
      <c r="BF19" s="97"/>
      <c r="BG19" s="89"/>
      <c r="BH19" s="101"/>
      <c r="BI19" s="97">
        <v>104473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232848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1137340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79468</v>
      </c>
      <c r="K20" s="78">
        <f t="shared" si="1"/>
        <v>0</v>
      </c>
      <c r="L20" s="77">
        <f t="shared" si="1"/>
        <v>0</v>
      </c>
      <c r="M20" s="98">
        <f t="shared" si="1"/>
        <v>591022</v>
      </c>
      <c r="N20" s="78">
        <f t="shared" si="1"/>
        <v>0</v>
      </c>
      <c r="O20" s="77">
        <f t="shared" si="1"/>
        <v>0</v>
      </c>
      <c r="P20" s="98">
        <f t="shared" si="1"/>
        <v>97800</v>
      </c>
      <c r="Q20" s="78">
        <f t="shared" si="1"/>
        <v>0</v>
      </c>
      <c r="R20" s="77">
        <f t="shared" si="1"/>
        <v>0</v>
      </c>
      <c r="S20" s="98">
        <f t="shared" si="1"/>
        <v>62150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7910</v>
      </c>
      <c r="Z20" s="78">
        <f t="shared" si="1"/>
        <v>0</v>
      </c>
      <c r="AA20" s="77">
        <f t="shared" si="1"/>
        <v>0</v>
      </c>
      <c r="AB20" s="98">
        <f t="shared" si="1"/>
        <v>657810</v>
      </c>
      <c r="AC20" s="78">
        <f t="shared" si="1"/>
        <v>0</v>
      </c>
      <c r="AD20" s="77">
        <f t="shared" si="1"/>
        <v>0</v>
      </c>
      <c r="AE20" s="98">
        <f t="shared" si="1"/>
        <v>144000</v>
      </c>
      <c r="AF20" s="78">
        <f t="shared" si="1"/>
        <v>0</v>
      </c>
      <c r="AG20" s="77">
        <f t="shared" si="1"/>
        <v>0</v>
      </c>
      <c r="AH20" s="98">
        <f t="shared" si="1"/>
        <v>1888</v>
      </c>
      <c r="AI20" s="78">
        <f t="shared" si="1"/>
        <v>0</v>
      </c>
      <c r="AJ20" s="77">
        <f t="shared" si="1"/>
        <v>0</v>
      </c>
      <c r="AK20" s="98">
        <f t="shared" si="1"/>
        <v>578442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104473</v>
      </c>
      <c r="BJ20" s="78">
        <f t="shared" si="1"/>
        <v>0</v>
      </c>
      <c r="BK20" s="77">
        <f t="shared" si="1"/>
        <v>0</v>
      </c>
      <c r="BL20" s="98">
        <f t="shared" si="1"/>
        <v>246010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3708313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>
        <v>60000</v>
      </c>
      <c r="AC23" s="89">
        <v>0</v>
      </c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60000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7000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45000</v>
      </c>
      <c r="AF24" s="89">
        <v>0</v>
      </c>
      <c r="AG24" s="101"/>
      <c r="AH24" s="97"/>
      <c r="AI24" s="89"/>
      <c r="AJ24" s="101"/>
      <c r="AK24" s="97">
        <v>36600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88600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>
        <v>0</v>
      </c>
      <c r="K25" s="89">
        <v>0</v>
      </c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2250</v>
      </c>
      <c r="Z25" s="89">
        <v>0</v>
      </c>
      <c r="AA25" s="101"/>
      <c r="AB25" s="97">
        <v>5000</v>
      </c>
      <c r="AC25" s="89">
        <v>0</v>
      </c>
      <c r="AD25" s="101"/>
      <c r="AE25" s="97">
        <v>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7250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135890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135890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7000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2250</v>
      </c>
      <c r="Z28" s="78">
        <f t="shared" si="3"/>
        <v>0</v>
      </c>
      <c r="AA28" s="77">
        <f t="shared" si="3"/>
        <v>0</v>
      </c>
      <c r="AB28" s="98">
        <f t="shared" si="3"/>
        <v>65000</v>
      </c>
      <c r="AC28" s="78">
        <f t="shared" si="3"/>
        <v>0</v>
      </c>
      <c r="AD28" s="77">
        <f t="shared" si="3"/>
        <v>0</v>
      </c>
      <c r="AE28" s="98">
        <f t="shared" si="3"/>
        <v>45000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36600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135890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291740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257700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257700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>
        <v>67500</v>
      </c>
      <c r="BM41" s="89">
        <v>0</v>
      </c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67500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325200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325200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384000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384000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397003</v>
      </c>
      <c r="BS50" s="89">
        <v>0</v>
      </c>
      <c r="BT50" s="101"/>
      <c r="BU50" s="76"/>
      <c r="BV50" s="85">
        <f t="shared" si="9"/>
        <v>397003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781003</v>
      </c>
      <c r="BS51" s="78">
        <f>BS49+BS50</f>
        <v>0</v>
      </c>
      <c r="BT51" s="77">
        <f>BT49+BT50</f>
        <v>0</v>
      </c>
      <c r="BU51" s="85"/>
      <c r="BV51" s="85">
        <f>BV49+BV50</f>
        <v>781003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1137340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79468</v>
      </c>
      <c r="K53" s="86">
        <f t="shared" si="11"/>
        <v>0</v>
      </c>
      <c r="L53" s="86">
        <f t="shared" si="11"/>
        <v>0</v>
      </c>
      <c r="M53" s="86">
        <f t="shared" si="11"/>
        <v>591022</v>
      </c>
      <c r="N53" s="86">
        <f t="shared" si="11"/>
        <v>0</v>
      </c>
      <c r="O53" s="86">
        <f t="shared" si="11"/>
        <v>0</v>
      </c>
      <c r="P53" s="86">
        <f t="shared" si="11"/>
        <v>104800</v>
      </c>
      <c r="Q53" s="86">
        <f t="shared" si="11"/>
        <v>0</v>
      </c>
      <c r="R53" s="86">
        <f t="shared" si="11"/>
        <v>0</v>
      </c>
      <c r="S53" s="86">
        <f t="shared" si="11"/>
        <v>62150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10160</v>
      </c>
      <c r="Z53" s="86">
        <f t="shared" si="11"/>
        <v>0</v>
      </c>
      <c r="AA53" s="86">
        <f t="shared" si="11"/>
        <v>0</v>
      </c>
      <c r="AB53" s="86">
        <f t="shared" si="11"/>
        <v>722810</v>
      </c>
      <c r="AC53" s="86">
        <f t="shared" si="11"/>
        <v>0</v>
      </c>
      <c r="AD53" s="86">
        <f t="shared" si="11"/>
        <v>0</v>
      </c>
      <c r="AE53" s="86">
        <f t="shared" si="11"/>
        <v>189000</v>
      </c>
      <c r="AF53" s="86">
        <f t="shared" si="11"/>
        <v>0</v>
      </c>
      <c r="AG53" s="86">
        <f t="shared" si="11"/>
        <v>0</v>
      </c>
      <c r="AH53" s="86">
        <f t="shared" si="11"/>
        <v>1888</v>
      </c>
      <c r="AI53" s="86">
        <f t="shared" si="11"/>
        <v>0</v>
      </c>
      <c r="AJ53" s="86">
        <f t="shared" si="11"/>
        <v>0</v>
      </c>
      <c r="AK53" s="86">
        <f t="shared" si="11"/>
        <v>615042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135890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104473</v>
      </c>
      <c r="BJ53" s="86">
        <f t="shared" si="11"/>
        <v>0</v>
      </c>
      <c r="BK53" s="86">
        <f t="shared" si="11"/>
        <v>0</v>
      </c>
      <c r="BL53" s="86">
        <f t="shared" si="11"/>
        <v>571210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781003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5106256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2017-04-21T13:14:45Z</dcterms:modified>
  <cp:category/>
  <cp:version/>
  <cp:contentType/>
  <cp:contentStatus/>
</cp:coreProperties>
</file>