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<sst xmlns="http://schemas.openxmlformats.org/spreadsheetml/2006/main" count="870" uniqueCount="152">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</sst>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200000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439187.96</v>
      </c>
      <c r="E10" s="45">
        <v>721743.5300000001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136200</v>
      </c>
      <c r="E14" s="45">
        <v>180439.45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575387.96</v>
      </c>
      <c r="E16" s="51">
        <f>E10+E11+E12+E13+E14+E15</f>
        <v>902182.9800000002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22020.82</v>
      </c>
      <c r="E18" s="45">
        <v>135529.4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22020.82</v>
      </c>
      <c r="E23" s="51">
        <f>E18+E19+E20+E21+E22</f>
        <v>135529.4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71820</v>
      </c>
      <c r="E25" s="45">
        <v>89117.41</v>
      </c>
    </row>
    <row r="26" spans="2:5" ht="15">
      <c r="B26" s="13">
        <v>30200</v>
      </c>
      <c r="C26" s="54" t="s">
        <v>28</v>
      </c>
      <c r="D26" s="39">
        <v>3000</v>
      </c>
      <c r="E26" s="45">
        <v>3951.23</v>
      </c>
    </row>
    <row r="27" spans="2:5" ht="15">
      <c r="B27" s="13">
        <v>30300</v>
      </c>
      <c r="C27" s="54" t="s">
        <v>29</v>
      </c>
      <c r="D27" s="39">
        <v>10</v>
      </c>
      <c r="E27" s="45">
        <v>10</v>
      </c>
    </row>
    <row r="28" spans="2:5" ht="15">
      <c r="B28" s="13">
        <v>30400</v>
      </c>
      <c r="C28" s="54" t="s">
        <v>30</v>
      </c>
      <c r="D28" s="49">
        <v>5</v>
      </c>
      <c r="E28" s="45">
        <v>5</v>
      </c>
    </row>
    <row r="29" spans="2:5" ht="15">
      <c r="B29" s="13">
        <v>30500</v>
      </c>
      <c r="C29" s="54" t="s">
        <v>31</v>
      </c>
      <c r="D29" s="60">
        <v>24700</v>
      </c>
      <c r="E29" s="50">
        <v>49417.04</v>
      </c>
    </row>
    <row r="30" spans="2:5" ht="15.75" thickBot="1">
      <c r="B30" s="16">
        <v>30000</v>
      </c>
      <c r="C30" s="15" t="s">
        <v>32</v>
      </c>
      <c r="D30" s="48">
        <f>D25+D26+D27+D28+D29</f>
        <v>99535</v>
      </c>
      <c r="E30" s="51">
        <f>E25+E26+E27+E28+E29</f>
        <v>142500.68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154200</v>
      </c>
      <c r="E33" s="59">
        <v>365217.89</v>
      </c>
    </row>
    <row r="34" spans="2:5" ht="15">
      <c r="B34" s="13">
        <v>40300</v>
      </c>
      <c r="C34" s="54" t="s">
        <v>37</v>
      </c>
      <c r="D34" s="61">
        <v>0</v>
      </c>
      <c r="E34" s="45">
        <v>26644.95</v>
      </c>
    </row>
    <row r="35" spans="2:5" ht="15">
      <c r="B35" s="13">
        <v>40400</v>
      </c>
      <c r="C35" s="54" t="s">
        <v>38</v>
      </c>
      <c r="D35" s="39">
        <v>5000</v>
      </c>
      <c r="E35" s="45">
        <v>5200</v>
      </c>
    </row>
    <row r="36" spans="2:5" ht="15">
      <c r="B36" s="13">
        <v>40500</v>
      </c>
      <c r="C36" s="54" t="s">
        <v>39</v>
      </c>
      <c r="D36" s="49">
        <v>5000</v>
      </c>
      <c r="E36" s="50">
        <v>5500</v>
      </c>
    </row>
    <row r="37" spans="2:5" ht="15.75" thickBot="1">
      <c r="B37" s="16">
        <v>40000</v>
      </c>
      <c r="C37" s="15" t="s">
        <v>40</v>
      </c>
      <c r="D37" s="48">
        <f>D32+D33+D34+D35+D36</f>
        <v>164200</v>
      </c>
      <c r="E37" s="51">
        <f>E32+E33+E34+E35+E36</f>
        <v>402562.84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>
        <v>202992.37</v>
      </c>
    </row>
    <row r="55" spans="2:5" ht="15">
      <c r="B55" s="13">
        <v>90200</v>
      </c>
      <c r="C55" s="54" t="s">
        <v>62</v>
      </c>
      <c r="D55" s="61">
        <v>14700</v>
      </c>
      <c r="E55" s="62">
        <v>14776.14</v>
      </c>
    </row>
    <row r="56" spans="2:5" ht="15.75" thickBot="1">
      <c r="B56" s="16">
        <v>90000</v>
      </c>
      <c r="C56" s="15" t="s">
        <v>63</v>
      </c>
      <c r="D56" s="48">
        <f>D54+D55</f>
        <v>210235</v>
      </c>
      <c r="E56" s="51">
        <f>E54+E55</f>
        <v>217768.51</v>
      </c>
    </row>
    <row r="57" spans="2:5" ht="16.5" thickBot="1" thickTop="1">
      <c r="B57" s="109" t="s">
        <v>64</v>
      </c>
      <c r="C57" s="110"/>
      <c r="D57" s="52">
        <f>D16+D23+D30+D37+D43+D49+D52+D56</f>
        <v>1071378.7799999998</v>
      </c>
      <c r="E57" s="55">
        <f>E16+E23+E30+E37+E43+E49+E52+E56</f>
        <v>1800544.4100000004</v>
      </c>
    </row>
    <row r="58" spans="2:5" ht="16.5" thickBot="1" thickTop="1">
      <c r="B58" s="109" t="s">
        <v>65</v>
      </c>
      <c r="C58" s="110"/>
      <c r="D58" s="52">
        <f>D57+D5+D6+D7+D8</f>
        <v>1071378.7799999998</v>
      </c>
      <c r="E58" s="55">
        <f>E57+E5+E6+E7+E8</f>
        <v>2000544.4100000004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439500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136200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575700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22020.82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22020.82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71820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</v>
      </c>
      <c r="E28" s="45"/>
    </row>
    <row r="29" spans="2:5" ht="15">
      <c r="B29" s="13">
        <v>30500</v>
      </c>
      <c r="C29" s="54" t="s">
        <v>31</v>
      </c>
      <c r="D29" s="60">
        <v>24700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99535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534200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544200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/>
    </row>
    <row r="55" spans="2:5" ht="15">
      <c r="B55" s="13">
        <v>90200</v>
      </c>
      <c r="C55" s="54" t="s">
        <v>62</v>
      </c>
      <c r="D55" s="61">
        <v>14700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210235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1451690.8199999998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1451690.8199999998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150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439500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136200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575700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22020.82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22020.82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71820</v>
      </c>
      <c r="E25" s="45"/>
    </row>
    <row r="26" spans="2:5" ht="15">
      <c r="B26" s="13">
        <v>30200</v>
      </c>
      <c r="C26" s="54" t="s">
        <v>28</v>
      </c>
      <c r="D26" s="39">
        <v>3000</v>
      </c>
      <c r="E26" s="45"/>
    </row>
    <row r="27" spans="2:5" ht="15">
      <c r="B27" s="13">
        <v>30300</v>
      </c>
      <c r="C27" s="54" t="s">
        <v>29</v>
      </c>
      <c r="D27" s="39">
        <v>10</v>
      </c>
      <c r="E27" s="45"/>
    </row>
    <row r="28" spans="2:5" ht="15">
      <c r="B28" s="13">
        <v>30400</v>
      </c>
      <c r="C28" s="54" t="s">
        <v>30</v>
      </c>
      <c r="D28" s="49">
        <v>5</v>
      </c>
      <c r="E28" s="45"/>
    </row>
    <row r="29" spans="2:5" ht="15">
      <c r="B29" s="13">
        <v>30500</v>
      </c>
      <c r="C29" s="54" t="s">
        <v>31</v>
      </c>
      <c r="D29" s="60">
        <v>24700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99535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354200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5000</v>
      </c>
      <c r="E35" s="45"/>
    </row>
    <row r="36" spans="2:5" ht="15">
      <c r="B36" s="13">
        <v>40500</v>
      </c>
      <c r="C36" s="54" t="s">
        <v>39</v>
      </c>
      <c r="D36" s="49">
        <v>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364200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195535</v>
      </c>
      <c r="E54" s="45"/>
    </row>
    <row r="55" spans="2:5" ht="15">
      <c r="B55" s="13">
        <v>90200</v>
      </c>
      <c r="C55" s="54" t="s">
        <v>62</v>
      </c>
      <c r="D55" s="61">
        <v>14700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210235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1271690.8199999998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1271690.8199999998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157567</v>
      </c>
      <c r="E10" s="89">
        <v>0</v>
      </c>
      <c r="F10" s="90">
        <v>181726.05000000005</v>
      </c>
      <c r="G10" s="88"/>
      <c r="H10" s="89"/>
      <c r="I10" s="90"/>
      <c r="J10" s="97">
        <v>8100</v>
      </c>
      <c r="K10" s="89">
        <v>0</v>
      </c>
      <c r="L10" s="101">
        <v>9946.580000000002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30070</v>
      </c>
      <c r="AF10" s="89">
        <v>0</v>
      </c>
      <c r="AG10" s="90">
        <v>36739.229999999996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195737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228411.86000000004</v>
      </c>
    </row>
    <row r="11" spans="2:76" ht="15">
      <c r="B11" s="13">
        <v>102</v>
      </c>
      <c r="C11" s="25" t="s">
        <v>92</v>
      </c>
      <c r="D11" s="88">
        <v>13754</v>
      </c>
      <c r="E11" s="89">
        <v>0</v>
      </c>
      <c r="F11" s="90">
        <v>16259.39</v>
      </c>
      <c r="G11" s="88"/>
      <c r="H11" s="89"/>
      <c r="I11" s="90"/>
      <c r="J11" s="97">
        <v>800</v>
      </c>
      <c r="K11" s="89">
        <v>0</v>
      </c>
      <c r="L11" s="101">
        <v>948.38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2050</v>
      </c>
      <c r="AF11" s="89">
        <v>0</v>
      </c>
      <c r="AG11" s="90">
        <v>2495.55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16604</v>
      </c>
      <c r="BW11" s="77">
        <f t="shared" si="1"/>
        <v>0</v>
      </c>
      <c r="BX11" s="79">
        <f t="shared" si="2"/>
        <v>19703.32</v>
      </c>
    </row>
    <row r="12" spans="2:76" ht="15">
      <c r="B12" s="13">
        <v>103</v>
      </c>
      <c r="C12" s="25" t="s">
        <v>93</v>
      </c>
      <c r="D12" s="88">
        <v>103758</v>
      </c>
      <c r="E12" s="89">
        <v>0</v>
      </c>
      <c r="F12" s="90">
        <v>252086.23</v>
      </c>
      <c r="G12" s="88"/>
      <c r="H12" s="89"/>
      <c r="I12" s="90"/>
      <c r="J12" s="97">
        <v>1800</v>
      </c>
      <c r="K12" s="89">
        <v>0</v>
      </c>
      <c r="L12" s="101">
        <v>2688.3599999999997</v>
      </c>
      <c r="M12" s="91">
        <v>66100</v>
      </c>
      <c r="N12" s="89">
        <v>0</v>
      </c>
      <c r="O12" s="90">
        <v>90292.24</v>
      </c>
      <c r="P12" s="91"/>
      <c r="Q12" s="89"/>
      <c r="R12" s="90"/>
      <c r="S12" s="91">
        <v>500</v>
      </c>
      <c r="T12" s="89">
        <v>0</v>
      </c>
      <c r="U12" s="90">
        <v>2234.8</v>
      </c>
      <c r="V12" s="91">
        <v>1000</v>
      </c>
      <c r="W12" s="89">
        <v>0</v>
      </c>
      <c r="X12" s="90">
        <v>1237.37</v>
      </c>
      <c r="Y12" s="91"/>
      <c r="Z12" s="89"/>
      <c r="AA12" s="90"/>
      <c r="AB12" s="91">
        <v>105450</v>
      </c>
      <c r="AC12" s="89">
        <v>0</v>
      </c>
      <c r="AD12" s="90">
        <v>135371.22</v>
      </c>
      <c r="AE12" s="91">
        <v>43000</v>
      </c>
      <c r="AF12" s="89">
        <v>0</v>
      </c>
      <c r="AG12" s="90">
        <v>47366.56</v>
      </c>
      <c r="AH12" s="91">
        <v>0</v>
      </c>
      <c r="AI12" s="89">
        <v>0</v>
      </c>
      <c r="AJ12" s="90">
        <v>0</v>
      </c>
      <c r="AK12" s="91">
        <v>900</v>
      </c>
      <c r="AL12" s="89">
        <v>0</v>
      </c>
      <c r="AM12" s="90">
        <v>1229.03</v>
      </c>
      <c r="AN12" s="91">
        <v>1500</v>
      </c>
      <c r="AO12" s="89">
        <v>0</v>
      </c>
      <c r="AP12" s="90">
        <v>2076.8</v>
      </c>
      <c r="AQ12" s="91">
        <v>1250</v>
      </c>
      <c r="AR12" s="89">
        <v>0</v>
      </c>
      <c r="AS12" s="90">
        <v>1656.1799999999998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325258</v>
      </c>
      <c r="BW12" s="77">
        <f t="shared" si="1"/>
        <v>0</v>
      </c>
      <c r="BX12" s="79">
        <f t="shared" si="2"/>
        <v>536238.7900000002</v>
      </c>
    </row>
    <row r="13" spans="2:76" ht="15">
      <c r="B13" s="13">
        <v>104</v>
      </c>
      <c r="C13" s="25" t="s">
        <v>19</v>
      </c>
      <c r="D13" s="88">
        <v>1050</v>
      </c>
      <c r="E13" s="89">
        <v>0</v>
      </c>
      <c r="F13" s="90">
        <v>1690</v>
      </c>
      <c r="G13" s="88">
        <v>0</v>
      </c>
      <c r="H13" s="89">
        <v>0</v>
      </c>
      <c r="I13" s="90">
        <v>0</v>
      </c>
      <c r="J13" s="97"/>
      <c r="K13" s="89"/>
      <c r="L13" s="101"/>
      <c r="M13" s="91">
        <v>17600</v>
      </c>
      <c r="N13" s="89">
        <v>0</v>
      </c>
      <c r="O13" s="90">
        <v>18759.05</v>
      </c>
      <c r="P13" s="91">
        <v>0</v>
      </c>
      <c r="Q13" s="89">
        <v>0</v>
      </c>
      <c r="R13" s="90">
        <v>0</v>
      </c>
      <c r="S13" s="91">
        <v>0</v>
      </c>
      <c r="T13" s="89">
        <v>0</v>
      </c>
      <c r="U13" s="90">
        <v>0</v>
      </c>
      <c r="V13" s="91">
        <v>3800</v>
      </c>
      <c r="W13" s="89">
        <v>0</v>
      </c>
      <c r="X13" s="90">
        <v>3800</v>
      </c>
      <c r="Y13" s="91"/>
      <c r="Z13" s="89"/>
      <c r="AA13" s="90"/>
      <c r="AB13" s="91">
        <v>1100</v>
      </c>
      <c r="AC13" s="89">
        <v>0</v>
      </c>
      <c r="AD13" s="90">
        <v>1100</v>
      </c>
      <c r="AE13" s="91"/>
      <c r="AF13" s="89"/>
      <c r="AG13" s="90"/>
      <c r="AH13" s="91">
        <v>1200</v>
      </c>
      <c r="AI13" s="89">
        <v>0</v>
      </c>
      <c r="AJ13" s="90">
        <v>1800</v>
      </c>
      <c r="AK13" s="91">
        <v>47300</v>
      </c>
      <c r="AL13" s="89">
        <v>0</v>
      </c>
      <c r="AM13" s="90">
        <v>48300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>
        <v>0</v>
      </c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72050</v>
      </c>
      <c r="BW13" s="77">
        <f t="shared" si="1"/>
        <v>0</v>
      </c>
      <c r="BX13" s="79">
        <f t="shared" si="2"/>
        <v>75449.05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770</v>
      </c>
      <c r="E16" s="89">
        <v>0</v>
      </c>
      <c r="F16" s="90">
        <v>770</v>
      </c>
      <c r="G16" s="88"/>
      <c r="H16" s="89"/>
      <c r="I16" s="90"/>
      <c r="J16" s="97"/>
      <c r="K16" s="89"/>
      <c r="L16" s="101"/>
      <c r="M16" s="91">
        <v>2090</v>
      </c>
      <c r="N16" s="89">
        <v>0</v>
      </c>
      <c r="O16" s="90">
        <v>2090</v>
      </c>
      <c r="P16" s="97"/>
      <c r="Q16" s="89"/>
      <c r="R16" s="101"/>
      <c r="S16" s="91">
        <v>0</v>
      </c>
      <c r="T16" s="89">
        <v>0</v>
      </c>
      <c r="U16" s="90">
        <v>0</v>
      </c>
      <c r="V16" s="91">
        <v>0</v>
      </c>
      <c r="W16" s="89">
        <v>0</v>
      </c>
      <c r="X16" s="90">
        <v>0</v>
      </c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2860</v>
      </c>
      <c r="BW16" s="77">
        <f t="shared" si="1"/>
        <v>0</v>
      </c>
      <c r="BX16" s="79">
        <f t="shared" si="2"/>
        <v>2860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1000</v>
      </c>
      <c r="E18" s="89">
        <v>0</v>
      </c>
      <c r="F18" s="90">
        <v>1296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1000</v>
      </c>
      <c r="BW18" s="77">
        <f t="shared" si="1"/>
        <v>0</v>
      </c>
      <c r="BX18" s="79">
        <f t="shared" si="2"/>
        <v>1296</v>
      </c>
    </row>
    <row r="19" spans="2:76" ht="15">
      <c r="B19" s="13">
        <v>110</v>
      </c>
      <c r="C19" s="25" t="s">
        <v>98</v>
      </c>
      <c r="D19" s="88">
        <v>14500</v>
      </c>
      <c r="E19" s="89">
        <v>0</v>
      </c>
      <c r="F19" s="90">
        <v>14500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>
        <v>300</v>
      </c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33544.78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48344.78</v>
      </c>
      <c r="BW19" s="77">
        <f t="shared" si="1"/>
        <v>0</v>
      </c>
      <c r="BX19" s="79">
        <f t="shared" si="2"/>
        <v>14800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292399</v>
      </c>
      <c r="E20" s="78">
        <f t="shared" si="3"/>
        <v>0</v>
      </c>
      <c r="F20" s="79">
        <f t="shared" si="3"/>
        <v>468327.67000000004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10700</v>
      </c>
      <c r="K20" s="78">
        <f t="shared" si="3"/>
        <v>0</v>
      </c>
      <c r="L20" s="77">
        <f t="shared" si="3"/>
        <v>13583.32</v>
      </c>
      <c r="M20" s="98">
        <f t="shared" si="3"/>
        <v>85790</v>
      </c>
      <c r="N20" s="78">
        <f t="shared" si="3"/>
        <v>0</v>
      </c>
      <c r="O20" s="77">
        <f t="shared" si="3"/>
        <v>111141.29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500</v>
      </c>
      <c r="T20" s="78">
        <f t="shared" si="3"/>
        <v>0</v>
      </c>
      <c r="U20" s="77">
        <f t="shared" si="3"/>
        <v>2234.8</v>
      </c>
      <c r="V20" s="98">
        <f t="shared" si="3"/>
        <v>4800</v>
      </c>
      <c r="W20" s="78">
        <f t="shared" si="3"/>
        <v>0</v>
      </c>
      <c r="X20" s="77">
        <f t="shared" si="3"/>
        <v>5037.37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106550</v>
      </c>
      <c r="AC20" s="78">
        <f t="shared" si="3"/>
        <v>0</v>
      </c>
      <c r="AD20" s="77">
        <f t="shared" si="3"/>
        <v>136471.22</v>
      </c>
      <c r="AE20" s="98">
        <f t="shared" si="3"/>
        <v>75420</v>
      </c>
      <c r="AF20" s="78">
        <f t="shared" si="3"/>
        <v>0</v>
      </c>
      <c r="AG20" s="77">
        <f t="shared" si="3"/>
        <v>86901.34</v>
      </c>
      <c r="AH20" s="98">
        <f t="shared" si="3"/>
        <v>1200</v>
      </c>
      <c r="AI20" s="78">
        <f t="shared" si="3"/>
        <v>0</v>
      </c>
      <c r="AJ20" s="77">
        <f t="shared" si="3"/>
        <v>1800</v>
      </c>
      <c r="AK20" s="98">
        <f t="shared" si="3"/>
        <v>48200</v>
      </c>
      <c r="AL20" s="78">
        <f t="shared" si="3"/>
        <v>0</v>
      </c>
      <c r="AM20" s="77">
        <f t="shared" si="3"/>
        <v>49529.03</v>
      </c>
      <c r="AN20" s="98">
        <f t="shared" si="3"/>
        <v>1500</v>
      </c>
      <c r="AO20" s="78">
        <f t="shared" si="3"/>
        <v>0</v>
      </c>
      <c r="AP20" s="77">
        <f t="shared" si="3"/>
        <v>2076.8</v>
      </c>
      <c r="AQ20" s="98">
        <f t="shared" si="3"/>
        <v>1250</v>
      </c>
      <c r="AR20" s="78">
        <f t="shared" si="3"/>
        <v>0</v>
      </c>
      <c r="AS20" s="77">
        <f t="shared" si="3"/>
        <v>1656.1799999999998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33544.78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661853.78</v>
      </c>
      <c r="BW20" s="77">
        <f>BW10+BW11+BW12+BW13+BW14+BW15+BW16+BW17+BW18+BW19</f>
        <v>0</v>
      </c>
      <c r="BX20" s="95">
        <f>BX10+BX11+BX12+BX13+BX14+BX15+BX16+BX17+BX18+BX19</f>
        <v>878759.0200000003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110671</v>
      </c>
      <c r="E24" s="89">
        <v>0</v>
      </c>
      <c r="F24" s="90">
        <v>186888.69</v>
      </c>
      <c r="G24" s="88"/>
      <c r="H24" s="89"/>
      <c r="I24" s="90"/>
      <c r="J24" s="97">
        <v>0</v>
      </c>
      <c r="K24" s="89">
        <v>0</v>
      </c>
      <c r="L24" s="101">
        <v>7739.56</v>
      </c>
      <c r="M24" s="97">
        <v>0</v>
      </c>
      <c r="N24" s="89">
        <v>0</v>
      </c>
      <c r="O24" s="101">
        <v>49458.19</v>
      </c>
      <c r="P24" s="97"/>
      <c r="Q24" s="89"/>
      <c r="R24" s="101"/>
      <c r="S24" s="97">
        <v>0</v>
      </c>
      <c r="T24" s="89">
        <v>0</v>
      </c>
      <c r="U24" s="101">
        <v>9516</v>
      </c>
      <c r="V24" s="97"/>
      <c r="W24" s="89"/>
      <c r="X24" s="101"/>
      <c r="Y24" s="97">
        <v>0</v>
      </c>
      <c r="Z24" s="89">
        <v>0</v>
      </c>
      <c r="AA24" s="101">
        <v>64548.91</v>
      </c>
      <c r="AB24" s="97">
        <v>0</v>
      </c>
      <c r="AC24" s="89">
        <v>0</v>
      </c>
      <c r="AD24" s="101">
        <v>0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52029</v>
      </c>
      <c r="AL24" s="89">
        <v>0</v>
      </c>
      <c r="AM24" s="101">
        <v>61291.240000000005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162700</v>
      </c>
      <c r="BW24" s="77">
        <f t="shared" si="4"/>
        <v>0</v>
      </c>
      <c r="BX24" s="79">
        <f t="shared" si="4"/>
        <v>379442.58999999997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1500</v>
      </c>
      <c r="E27" s="89">
        <v>0</v>
      </c>
      <c r="F27" s="90">
        <v>4037.6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1500</v>
      </c>
      <c r="BW27" s="77">
        <f t="shared" si="4"/>
        <v>0</v>
      </c>
      <c r="BX27" s="79">
        <f t="shared" si="4"/>
        <v>4037.6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112171</v>
      </c>
      <c r="E28" s="78">
        <f t="shared" si="5"/>
        <v>0</v>
      </c>
      <c r="F28" s="79">
        <f t="shared" si="5"/>
        <v>190926.29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7739.56</v>
      </c>
      <c r="M28" s="98">
        <f t="shared" si="5"/>
        <v>0</v>
      </c>
      <c r="N28" s="78">
        <f t="shared" si="5"/>
        <v>0</v>
      </c>
      <c r="O28" s="77">
        <f t="shared" si="5"/>
        <v>49458.19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9516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64548.91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52029</v>
      </c>
      <c r="AL28" s="78">
        <f t="shared" si="6"/>
        <v>0</v>
      </c>
      <c r="AM28" s="77">
        <f t="shared" si="6"/>
        <v>61291.240000000005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164200</v>
      </c>
      <c r="BW28" s="77">
        <f>BW23+BW24+BW25+BW26+BW27</f>
        <v>0</v>
      </c>
      <c r="BX28" s="95">
        <f>BX23+BX24+BX25+BX26+BX27</f>
        <v>383480.18999999994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35090</v>
      </c>
      <c r="BM40" s="89">
        <v>0</v>
      </c>
      <c r="BN40" s="101">
        <v>35090</v>
      </c>
      <c r="BO40" s="97"/>
      <c r="BP40" s="89"/>
      <c r="BQ40" s="101"/>
      <c r="BR40" s="97"/>
      <c r="BS40" s="89"/>
      <c r="BT40" s="101"/>
      <c r="BU40" s="76"/>
      <c r="BV40" s="85">
        <f t="shared" si="10"/>
        <v>35090</v>
      </c>
      <c r="BW40" s="77">
        <f t="shared" si="10"/>
        <v>0</v>
      </c>
      <c r="BX40" s="79">
        <f t="shared" si="10"/>
        <v>35090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35090</v>
      </c>
      <c r="BM42" s="78">
        <f t="shared" si="12"/>
        <v>0</v>
      </c>
      <c r="BN42" s="77">
        <f t="shared" si="12"/>
        <v>35090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35090</v>
      </c>
      <c r="BW42" s="77">
        <f>BW38+BW39+BW40+BW41</f>
        <v>0</v>
      </c>
      <c r="BX42" s="95">
        <f>BX38+BX39+BX40+BX41</f>
        <v>35090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>
        <v>203586.68</v>
      </c>
      <c r="BU49" s="76"/>
      <c r="BV49" s="85">
        <f aca="true" t="shared" si="15" ref="BV49:BX50">D49+G49+J49+M49+P49+S49+V49+Y49+AB49+AE49+AH49+AK49+AN49+AQ49+AT49+AW49+AZ49+BC49+BF49+BI49+BL49+BO49+BR49</f>
        <v>195535</v>
      </c>
      <c r="BW49" s="77">
        <f t="shared" si="15"/>
        <v>0</v>
      </c>
      <c r="BX49" s="79">
        <f t="shared" si="15"/>
        <v>203586.68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14700</v>
      </c>
      <c r="BS50" s="89">
        <v>0</v>
      </c>
      <c r="BT50" s="101">
        <v>20105.309999999998</v>
      </c>
      <c r="BU50" s="76"/>
      <c r="BV50" s="85">
        <f t="shared" si="15"/>
        <v>14700</v>
      </c>
      <c r="BW50" s="77">
        <f t="shared" si="15"/>
        <v>0</v>
      </c>
      <c r="BX50" s="79">
        <f t="shared" si="15"/>
        <v>20105.309999999998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210235</v>
      </c>
      <c r="BS51" s="78">
        <f>BS49+BS50</f>
        <v>0</v>
      </c>
      <c r="BT51" s="77">
        <f>BT49+BT50</f>
        <v>223691.99</v>
      </c>
      <c r="BU51" s="85"/>
      <c r="BV51" s="85">
        <f>BV49+BV50</f>
        <v>210235</v>
      </c>
      <c r="BW51" s="77">
        <f>BW49+BW50</f>
        <v>0</v>
      </c>
      <c r="BX51" s="95">
        <f>BX49+BX50</f>
        <v>223691.99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404570</v>
      </c>
      <c r="E53" s="86">
        <f t="shared" si="18"/>
        <v>0</v>
      </c>
      <c r="F53" s="86">
        <f t="shared" si="18"/>
        <v>659253.9600000001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10700</v>
      </c>
      <c r="K53" s="86">
        <f t="shared" si="18"/>
        <v>0</v>
      </c>
      <c r="L53" s="86">
        <f t="shared" si="18"/>
        <v>21322.88</v>
      </c>
      <c r="M53" s="86">
        <f t="shared" si="18"/>
        <v>85790</v>
      </c>
      <c r="N53" s="86">
        <f t="shared" si="18"/>
        <v>0</v>
      </c>
      <c r="O53" s="86">
        <f t="shared" si="18"/>
        <v>160599.47999999998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500</v>
      </c>
      <c r="T53" s="86">
        <f t="shared" si="18"/>
        <v>0</v>
      </c>
      <c r="U53" s="86">
        <f t="shared" si="18"/>
        <v>11750.8</v>
      </c>
      <c r="V53" s="86">
        <f t="shared" si="18"/>
        <v>4800</v>
      </c>
      <c r="W53" s="86">
        <f t="shared" si="18"/>
        <v>0</v>
      </c>
      <c r="X53" s="86">
        <f t="shared" si="18"/>
        <v>5037.37</v>
      </c>
      <c r="Y53" s="86">
        <f t="shared" si="18"/>
        <v>0</v>
      </c>
      <c r="Z53" s="86">
        <f t="shared" si="18"/>
        <v>0</v>
      </c>
      <c r="AA53" s="86">
        <f t="shared" si="18"/>
        <v>64548.91</v>
      </c>
      <c r="AB53" s="86">
        <f t="shared" si="18"/>
        <v>106550</v>
      </c>
      <c r="AC53" s="86">
        <f t="shared" si="18"/>
        <v>0</v>
      </c>
      <c r="AD53" s="86">
        <f t="shared" si="18"/>
        <v>136471.22</v>
      </c>
      <c r="AE53" s="86">
        <f t="shared" si="18"/>
        <v>75420</v>
      </c>
      <c r="AF53" s="86">
        <f t="shared" si="18"/>
        <v>0</v>
      </c>
      <c r="AG53" s="86">
        <f t="shared" si="18"/>
        <v>86901.34</v>
      </c>
      <c r="AH53" s="86">
        <f t="shared" si="18"/>
        <v>1200</v>
      </c>
      <c r="AI53" s="86">
        <f t="shared" si="18"/>
        <v>0</v>
      </c>
      <c r="AJ53" s="86">
        <f aca="true" t="shared" si="19" ref="AJ53:BT53">AJ20+AJ28+AJ35+AJ42+AJ46+AJ51</f>
        <v>1800</v>
      </c>
      <c r="AK53" s="86">
        <f t="shared" si="19"/>
        <v>100229</v>
      </c>
      <c r="AL53" s="86">
        <f t="shared" si="19"/>
        <v>0</v>
      </c>
      <c r="AM53" s="86">
        <f t="shared" si="19"/>
        <v>110820.27</v>
      </c>
      <c r="AN53" s="86">
        <f t="shared" si="19"/>
        <v>1500</v>
      </c>
      <c r="AO53" s="86">
        <f t="shared" si="19"/>
        <v>0</v>
      </c>
      <c r="AP53" s="86">
        <f t="shared" si="19"/>
        <v>2076.8</v>
      </c>
      <c r="AQ53" s="86">
        <f t="shared" si="19"/>
        <v>1250</v>
      </c>
      <c r="AR53" s="86">
        <f t="shared" si="19"/>
        <v>0</v>
      </c>
      <c r="AS53" s="86">
        <f t="shared" si="19"/>
        <v>1656.1799999999998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33544.78</v>
      </c>
      <c r="BJ53" s="86">
        <f t="shared" si="19"/>
        <v>0</v>
      </c>
      <c r="BK53" s="86">
        <f t="shared" si="19"/>
        <v>0</v>
      </c>
      <c r="BL53" s="86">
        <f t="shared" si="19"/>
        <v>35090</v>
      </c>
      <c r="BM53" s="86">
        <f t="shared" si="19"/>
        <v>0</v>
      </c>
      <c r="BN53" s="86">
        <f t="shared" si="19"/>
        <v>35090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210235</v>
      </c>
      <c r="BS53" s="86">
        <f t="shared" si="19"/>
        <v>0</v>
      </c>
      <c r="BT53" s="86">
        <f t="shared" si="19"/>
        <v>223691.99</v>
      </c>
      <c r="BU53" s="86">
        <f>BU8</f>
        <v>0</v>
      </c>
      <c r="BV53" s="102">
        <f>BV8+BV20+BV28+BV35+BV42+BV46+BV51</f>
        <v>1071378.78</v>
      </c>
      <c r="BW53" s="87">
        <f>BW20+BW28+BW35+BW42+BW46+BW51</f>
        <v>0</v>
      </c>
      <c r="BX53" s="87">
        <f>BX20+BX28+BX35+BX42+BX46+BX51</f>
        <v>1521021.2000000002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157567</v>
      </c>
      <c r="E10" s="89">
        <v>0</v>
      </c>
      <c r="F10" s="90"/>
      <c r="G10" s="88"/>
      <c r="H10" s="89"/>
      <c r="I10" s="90"/>
      <c r="J10" s="97">
        <v>8100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30070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195737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13754</v>
      </c>
      <c r="E11" s="89">
        <v>0</v>
      </c>
      <c r="F11" s="90"/>
      <c r="G11" s="88"/>
      <c r="H11" s="89"/>
      <c r="I11" s="90"/>
      <c r="J11" s="97">
        <v>800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16604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111208</v>
      </c>
      <c r="E12" s="89">
        <v>0</v>
      </c>
      <c r="F12" s="90"/>
      <c r="G12" s="88"/>
      <c r="H12" s="89"/>
      <c r="I12" s="90"/>
      <c r="J12" s="97">
        <v>1800</v>
      </c>
      <c r="K12" s="89">
        <v>0</v>
      </c>
      <c r="L12" s="101"/>
      <c r="M12" s="91">
        <v>69100</v>
      </c>
      <c r="N12" s="89">
        <v>0</v>
      </c>
      <c r="O12" s="90"/>
      <c r="P12" s="91"/>
      <c r="Q12" s="89"/>
      <c r="R12" s="90"/>
      <c r="S12" s="91">
        <v>500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105450</v>
      </c>
      <c r="AC12" s="89">
        <v>0</v>
      </c>
      <c r="AD12" s="90"/>
      <c r="AE12" s="91">
        <v>43000</v>
      </c>
      <c r="AF12" s="89">
        <v>0</v>
      </c>
      <c r="AG12" s="90"/>
      <c r="AH12" s="91">
        <v>0</v>
      </c>
      <c r="AI12" s="89">
        <v>0</v>
      </c>
      <c r="AJ12" s="90"/>
      <c r="AK12" s="91">
        <v>900</v>
      </c>
      <c r="AL12" s="89">
        <v>0</v>
      </c>
      <c r="AM12" s="90"/>
      <c r="AN12" s="91">
        <v>1500</v>
      </c>
      <c r="AO12" s="89">
        <v>0</v>
      </c>
      <c r="AP12" s="90"/>
      <c r="AQ12" s="91">
        <v>1250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335708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1050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18462.04</v>
      </c>
      <c r="N13" s="89">
        <v>0</v>
      </c>
      <c r="O13" s="90"/>
      <c r="P13" s="91">
        <v>0</v>
      </c>
      <c r="Q13" s="89">
        <v>0</v>
      </c>
      <c r="R13" s="90"/>
      <c r="S13" s="91">
        <v>0</v>
      </c>
      <c r="T13" s="89">
        <v>0</v>
      </c>
      <c r="U13" s="90"/>
      <c r="V13" s="91">
        <v>3800</v>
      </c>
      <c r="W13" s="89">
        <v>0</v>
      </c>
      <c r="X13" s="90"/>
      <c r="Y13" s="91"/>
      <c r="Z13" s="89"/>
      <c r="AA13" s="90"/>
      <c r="AB13" s="91">
        <v>1100</v>
      </c>
      <c r="AC13" s="89">
        <v>0</v>
      </c>
      <c r="AD13" s="90"/>
      <c r="AE13" s="91"/>
      <c r="AF13" s="89"/>
      <c r="AG13" s="90"/>
      <c r="AH13" s="91">
        <v>1200</v>
      </c>
      <c r="AI13" s="89">
        <v>0</v>
      </c>
      <c r="AJ13" s="90"/>
      <c r="AK13" s="91">
        <v>47300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72912.04000000001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510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1360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>
        <v>0</v>
      </c>
      <c r="W16" s="89">
        <v>0</v>
      </c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1870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16500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33764.78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50564.78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302589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10700</v>
      </c>
      <c r="K20" s="78">
        <f t="shared" si="1"/>
        <v>0</v>
      </c>
      <c r="L20" s="77">
        <f t="shared" si="1"/>
        <v>0</v>
      </c>
      <c r="M20" s="98">
        <f t="shared" si="1"/>
        <v>88922.04000000001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500</v>
      </c>
      <c r="T20" s="78">
        <f t="shared" si="1"/>
        <v>0</v>
      </c>
      <c r="U20" s="77">
        <f t="shared" si="1"/>
        <v>0</v>
      </c>
      <c r="V20" s="98">
        <f t="shared" si="1"/>
        <v>4800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106550</v>
      </c>
      <c r="AC20" s="78">
        <f t="shared" si="1"/>
        <v>0</v>
      </c>
      <c r="AD20" s="77">
        <f t="shared" si="1"/>
        <v>0</v>
      </c>
      <c r="AE20" s="98">
        <f t="shared" si="1"/>
        <v>75420</v>
      </c>
      <c r="AF20" s="78">
        <f t="shared" si="1"/>
        <v>0</v>
      </c>
      <c r="AG20" s="77">
        <f t="shared" si="1"/>
        <v>0</v>
      </c>
      <c r="AH20" s="98">
        <f t="shared" si="1"/>
        <v>1200</v>
      </c>
      <c r="AI20" s="78">
        <f t="shared" si="1"/>
        <v>0</v>
      </c>
      <c r="AJ20" s="77">
        <f t="shared" si="1"/>
        <v>0</v>
      </c>
      <c r="AK20" s="98">
        <f t="shared" si="1"/>
        <v>48200</v>
      </c>
      <c r="AL20" s="78">
        <f t="shared" si="1"/>
        <v>0</v>
      </c>
      <c r="AM20" s="77">
        <f t="shared" si="1"/>
        <v>0</v>
      </c>
      <c r="AN20" s="98">
        <f t="shared" si="1"/>
        <v>1500</v>
      </c>
      <c r="AO20" s="78">
        <f t="shared" si="1"/>
        <v>0</v>
      </c>
      <c r="AP20" s="77">
        <f t="shared" si="1"/>
        <v>0</v>
      </c>
      <c r="AQ20" s="98">
        <f t="shared" si="1"/>
        <v>1250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33764.78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675395.8200000001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334200</v>
      </c>
      <c r="AF24" s="89">
        <v>0</v>
      </c>
      <c r="AG24" s="101"/>
      <c r="AH24" s="97"/>
      <c r="AI24" s="89"/>
      <c r="AJ24" s="101"/>
      <c r="AK24" s="97">
        <v>26500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180000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540700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3500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334200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26500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180000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544200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21860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21860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21860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21860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195535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14700</v>
      </c>
      <c r="BS50" s="89">
        <v>0</v>
      </c>
      <c r="BT50" s="101"/>
      <c r="BU50" s="76"/>
      <c r="BV50" s="85">
        <f t="shared" si="9"/>
        <v>14700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210235</v>
      </c>
      <c r="BS51" s="78">
        <f>BS49+BS50</f>
        <v>0</v>
      </c>
      <c r="BT51" s="77">
        <f>BT49+BT50</f>
        <v>0</v>
      </c>
      <c r="BU51" s="85"/>
      <c r="BV51" s="85">
        <f>BV49+BV50</f>
        <v>210235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306089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10700</v>
      </c>
      <c r="K53" s="86">
        <f t="shared" si="11"/>
        <v>0</v>
      </c>
      <c r="L53" s="86">
        <f t="shared" si="11"/>
        <v>0</v>
      </c>
      <c r="M53" s="86">
        <f t="shared" si="11"/>
        <v>88922.04000000001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500</v>
      </c>
      <c r="T53" s="86">
        <f t="shared" si="11"/>
        <v>0</v>
      </c>
      <c r="U53" s="86">
        <f t="shared" si="11"/>
        <v>0</v>
      </c>
      <c r="V53" s="86">
        <f t="shared" si="11"/>
        <v>4800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106550</v>
      </c>
      <c r="AC53" s="86">
        <f t="shared" si="11"/>
        <v>0</v>
      </c>
      <c r="AD53" s="86">
        <f t="shared" si="11"/>
        <v>0</v>
      </c>
      <c r="AE53" s="86">
        <f t="shared" si="11"/>
        <v>409620</v>
      </c>
      <c r="AF53" s="86">
        <f t="shared" si="11"/>
        <v>0</v>
      </c>
      <c r="AG53" s="86">
        <f t="shared" si="11"/>
        <v>0</v>
      </c>
      <c r="AH53" s="86">
        <f t="shared" si="11"/>
        <v>1200</v>
      </c>
      <c r="AI53" s="86">
        <f t="shared" si="11"/>
        <v>0</v>
      </c>
      <c r="AJ53" s="86">
        <f t="shared" si="11"/>
        <v>0</v>
      </c>
      <c r="AK53" s="86">
        <f t="shared" si="11"/>
        <v>74700</v>
      </c>
      <c r="AL53" s="86">
        <f t="shared" si="11"/>
        <v>0</v>
      </c>
      <c r="AM53" s="86">
        <f t="shared" si="11"/>
        <v>0</v>
      </c>
      <c r="AN53" s="86">
        <f t="shared" si="11"/>
        <v>1500</v>
      </c>
      <c r="AO53" s="86">
        <f t="shared" si="11"/>
        <v>0</v>
      </c>
      <c r="AP53" s="86">
        <f t="shared" si="11"/>
        <v>0</v>
      </c>
      <c r="AQ53" s="86">
        <f t="shared" si="11"/>
        <v>1250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180000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33764.78</v>
      </c>
      <c r="BJ53" s="86">
        <f t="shared" si="11"/>
        <v>0</v>
      </c>
      <c r="BK53" s="86">
        <f t="shared" si="11"/>
        <v>0</v>
      </c>
      <c r="BL53" s="86">
        <f t="shared" si="11"/>
        <v>21860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210235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1451690.82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157567</v>
      </c>
      <c r="E10" s="89">
        <v>0</v>
      </c>
      <c r="F10" s="90"/>
      <c r="G10" s="88"/>
      <c r="H10" s="89"/>
      <c r="I10" s="90"/>
      <c r="J10" s="97">
        <v>8100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30070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195737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13754</v>
      </c>
      <c r="E11" s="89">
        <v>0</v>
      </c>
      <c r="F11" s="90"/>
      <c r="G11" s="88"/>
      <c r="H11" s="89"/>
      <c r="I11" s="90"/>
      <c r="J11" s="97">
        <v>800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2050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16604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108658</v>
      </c>
      <c r="E12" s="89">
        <v>0</v>
      </c>
      <c r="F12" s="90"/>
      <c r="G12" s="88"/>
      <c r="H12" s="89"/>
      <c r="I12" s="90"/>
      <c r="J12" s="97">
        <v>1800</v>
      </c>
      <c r="K12" s="89">
        <v>0</v>
      </c>
      <c r="L12" s="101"/>
      <c r="M12" s="91">
        <v>69100</v>
      </c>
      <c r="N12" s="89">
        <v>0</v>
      </c>
      <c r="O12" s="90"/>
      <c r="P12" s="91"/>
      <c r="Q12" s="89"/>
      <c r="R12" s="90"/>
      <c r="S12" s="91">
        <v>500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106450</v>
      </c>
      <c r="AC12" s="89">
        <v>0</v>
      </c>
      <c r="AD12" s="90"/>
      <c r="AE12" s="91">
        <v>44000</v>
      </c>
      <c r="AF12" s="89">
        <v>0</v>
      </c>
      <c r="AG12" s="90"/>
      <c r="AH12" s="91">
        <v>0</v>
      </c>
      <c r="AI12" s="89">
        <v>0</v>
      </c>
      <c r="AJ12" s="90"/>
      <c r="AK12" s="91">
        <v>1500</v>
      </c>
      <c r="AL12" s="89">
        <v>0</v>
      </c>
      <c r="AM12" s="90"/>
      <c r="AN12" s="91">
        <v>1500</v>
      </c>
      <c r="AO12" s="89">
        <v>0</v>
      </c>
      <c r="AP12" s="90"/>
      <c r="AQ12" s="91">
        <v>1250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335758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1050</v>
      </c>
      <c r="E13" s="89">
        <v>0</v>
      </c>
      <c r="F13" s="90"/>
      <c r="G13" s="88">
        <v>0</v>
      </c>
      <c r="H13" s="89">
        <v>0</v>
      </c>
      <c r="I13" s="90"/>
      <c r="J13" s="97"/>
      <c r="K13" s="89"/>
      <c r="L13" s="101"/>
      <c r="M13" s="91">
        <v>18412.04</v>
      </c>
      <c r="N13" s="89">
        <v>0</v>
      </c>
      <c r="O13" s="90"/>
      <c r="P13" s="91">
        <v>0</v>
      </c>
      <c r="Q13" s="89">
        <v>0</v>
      </c>
      <c r="R13" s="90"/>
      <c r="S13" s="91">
        <v>0</v>
      </c>
      <c r="T13" s="89">
        <v>0</v>
      </c>
      <c r="U13" s="90"/>
      <c r="V13" s="91">
        <v>3800</v>
      </c>
      <c r="W13" s="89">
        <v>0</v>
      </c>
      <c r="X13" s="90"/>
      <c r="Y13" s="91"/>
      <c r="Z13" s="89"/>
      <c r="AA13" s="90"/>
      <c r="AB13" s="91">
        <v>1100</v>
      </c>
      <c r="AC13" s="89">
        <v>0</v>
      </c>
      <c r="AD13" s="90"/>
      <c r="AE13" s="91"/>
      <c r="AF13" s="89"/>
      <c r="AG13" s="90"/>
      <c r="AH13" s="91">
        <v>1200</v>
      </c>
      <c r="AI13" s="89">
        <v>0</v>
      </c>
      <c r="AJ13" s="90"/>
      <c r="AK13" s="91">
        <v>47300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>
        <v>0</v>
      </c>
      <c r="BJ13" s="89">
        <v>0</v>
      </c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72862.04000000001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510</v>
      </c>
      <c r="E16" s="89">
        <v>0</v>
      </c>
      <c r="F16" s="90"/>
      <c r="G16" s="88"/>
      <c r="H16" s="89"/>
      <c r="I16" s="90"/>
      <c r="J16" s="97"/>
      <c r="K16" s="89"/>
      <c r="L16" s="101"/>
      <c r="M16" s="91">
        <v>1360</v>
      </c>
      <c r="N16" s="89">
        <v>0</v>
      </c>
      <c r="O16" s="90"/>
      <c r="P16" s="97"/>
      <c r="Q16" s="89"/>
      <c r="R16" s="101"/>
      <c r="S16" s="91">
        <v>0</v>
      </c>
      <c r="T16" s="89">
        <v>0</v>
      </c>
      <c r="U16" s="90"/>
      <c r="V16" s="91">
        <v>0</v>
      </c>
      <c r="W16" s="89">
        <v>0</v>
      </c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1870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16500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>
        <v>300</v>
      </c>
      <c r="AF19" s="89">
        <v>0</v>
      </c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33764.78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50564.78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300039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10700</v>
      </c>
      <c r="K20" s="78">
        <f t="shared" si="1"/>
        <v>0</v>
      </c>
      <c r="L20" s="77">
        <f t="shared" si="1"/>
        <v>0</v>
      </c>
      <c r="M20" s="98">
        <f t="shared" si="1"/>
        <v>88872.04000000001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500</v>
      </c>
      <c r="T20" s="78">
        <f t="shared" si="1"/>
        <v>0</v>
      </c>
      <c r="U20" s="77">
        <f t="shared" si="1"/>
        <v>0</v>
      </c>
      <c r="V20" s="98">
        <f t="shared" si="1"/>
        <v>4800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107550</v>
      </c>
      <c r="AC20" s="78">
        <f t="shared" si="1"/>
        <v>0</v>
      </c>
      <c r="AD20" s="77">
        <f t="shared" si="1"/>
        <v>0</v>
      </c>
      <c r="AE20" s="98">
        <f t="shared" si="1"/>
        <v>76420</v>
      </c>
      <c r="AF20" s="78">
        <f t="shared" si="1"/>
        <v>0</v>
      </c>
      <c r="AG20" s="77">
        <f t="shared" si="1"/>
        <v>0</v>
      </c>
      <c r="AH20" s="98">
        <f t="shared" si="1"/>
        <v>1200</v>
      </c>
      <c r="AI20" s="78">
        <f t="shared" si="1"/>
        <v>0</v>
      </c>
      <c r="AJ20" s="77">
        <f t="shared" si="1"/>
        <v>0</v>
      </c>
      <c r="AK20" s="98">
        <f t="shared" si="1"/>
        <v>48800</v>
      </c>
      <c r="AL20" s="78">
        <f t="shared" si="1"/>
        <v>0</v>
      </c>
      <c r="AM20" s="77">
        <f t="shared" si="1"/>
        <v>0</v>
      </c>
      <c r="AN20" s="98">
        <f t="shared" si="1"/>
        <v>1500</v>
      </c>
      <c r="AO20" s="78">
        <f t="shared" si="1"/>
        <v>0</v>
      </c>
      <c r="AP20" s="77">
        <f t="shared" si="1"/>
        <v>0</v>
      </c>
      <c r="AQ20" s="98">
        <f t="shared" si="1"/>
        <v>1250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33764.78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675395.8200000001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334200</v>
      </c>
      <c r="AF24" s="89">
        <v>0</v>
      </c>
      <c r="AG24" s="101"/>
      <c r="AH24" s="97"/>
      <c r="AI24" s="89"/>
      <c r="AJ24" s="101"/>
      <c r="AK24" s="97">
        <v>26500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360700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3500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3500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3500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334200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26500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364200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21860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21860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21860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21860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195535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195535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14700</v>
      </c>
      <c r="BS50" s="89">
        <v>0</v>
      </c>
      <c r="BT50" s="101"/>
      <c r="BU50" s="76"/>
      <c r="BV50" s="85">
        <f t="shared" si="9"/>
        <v>14700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210235</v>
      </c>
      <c r="BS51" s="78">
        <f>BS49+BS50</f>
        <v>0</v>
      </c>
      <c r="BT51" s="77">
        <f>BT49+BT50</f>
        <v>0</v>
      </c>
      <c r="BU51" s="85"/>
      <c r="BV51" s="85">
        <f>BV49+BV50</f>
        <v>210235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303539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10700</v>
      </c>
      <c r="K53" s="86">
        <f t="shared" si="11"/>
        <v>0</v>
      </c>
      <c r="L53" s="86">
        <f t="shared" si="11"/>
        <v>0</v>
      </c>
      <c r="M53" s="86">
        <f t="shared" si="11"/>
        <v>88872.04000000001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500</v>
      </c>
      <c r="T53" s="86">
        <f t="shared" si="11"/>
        <v>0</v>
      </c>
      <c r="U53" s="86">
        <f t="shared" si="11"/>
        <v>0</v>
      </c>
      <c r="V53" s="86">
        <f t="shared" si="11"/>
        <v>4800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107550</v>
      </c>
      <c r="AC53" s="86">
        <f t="shared" si="11"/>
        <v>0</v>
      </c>
      <c r="AD53" s="86">
        <f t="shared" si="11"/>
        <v>0</v>
      </c>
      <c r="AE53" s="86">
        <f t="shared" si="11"/>
        <v>410620</v>
      </c>
      <c r="AF53" s="86">
        <f t="shared" si="11"/>
        <v>0</v>
      </c>
      <c r="AG53" s="86">
        <f t="shared" si="11"/>
        <v>0</v>
      </c>
      <c r="AH53" s="86">
        <f t="shared" si="11"/>
        <v>1200</v>
      </c>
      <c r="AI53" s="86">
        <f t="shared" si="11"/>
        <v>0</v>
      </c>
      <c r="AJ53" s="86">
        <f t="shared" si="11"/>
        <v>0</v>
      </c>
      <c r="AK53" s="86">
        <f t="shared" si="11"/>
        <v>75300</v>
      </c>
      <c r="AL53" s="86">
        <f t="shared" si="11"/>
        <v>0</v>
      </c>
      <c r="AM53" s="86">
        <f t="shared" si="11"/>
        <v>0</v>
      </c>
      <c r="AN53" s="86">
        <f t="shared" si="11"/>
        <v>1500</v>
      </c>
      <c r="AO53" s="86">
        <f t="shared" si="11"/>
        <v>0</v>
      </c>
      <c r="AP53" s="86">
        <f t="shared" si="11"/>
        <v>0</v>
      </c>
      <c r="AQ53" s="86">
        <f t="shared" si="11"/>
        <v>1250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33764.78</v>
      </c>
      <c r="BJ53" s="86">
        <f t="shared" si="11"/>
        <v>0</v>
      </c>
      <c r="BK53" s="86">
        <f t="shared" si="11"/>
        <v>0</v>
      </c>
      <c r="BL53" s="86">
        <f t="shared" si="11"/>
        <v>21860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210235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1271690.82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