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Entrate_Bilancio_2023" sheetId="1" r:id="rId1"/>
    <sheet name="Entrate_Bilancio_2024" sheetId="2" r:id="rId2"/>
    <sheet name="Entrate_Bilancio_2025" sheetId="3" r:id="rId3"/>
    <sheet name="Entrate_Rendiconto_Anno0" sheetId="4" state="hidden" r:id="rId4"/>
    <sheet name="Spese_Bilancio_2023" sheetId="5" r:id="rId5"/>
    <sheet name="Spese_Bilancio_2024" sheetId="6" r:id="rId6"/>
    <sheet name="Spese_Bilancio_2025" sheetId="7" r:id="rId7"/>
    <sheet name="Spese_Rendiconto_Anno0" sheetId="8" state="hidden" r:id="rId8"/>
  </sheets>
  <definedNames>
    <definedName name="_xlnm.Print_Area" localSheetId="0">'Entrate_Bilancio_2023'!$B$1:$E$58</definedName>
    <definedName name="_xlnm.Print_Area" localSheetId="1">'Entrate_Bilancio_2024'!$B$1:$E$58</definedName>
    <definedName name="_xlnm.Print_Area" localSheetId="2">'Entrate_Bilancio_2025'!$B$1:$E$58</definedName>
    <definedName name="_xlnm.Print_Area" localSheetId="3">'Entrate_Rendiconto_Anno0'!$B$1:$E$59</definedName>
    <definedName name="_xlnm.Print_Area" localSheetId="4">'Spese_Bilancio_2023'!$B$1:$BX$53</definedName>
    <definedName name="_xlnm.Print_Area" localSheetId="5">'Spese_Bilancio_2024'!$B$1:$BX$53</definedName>
    <definedName name="_xlnm.Print_Area" localSheetId="6">'Spese_Bilancio_2025'!$B$1:$BX$53</definedName>
    <definedName name="_xlnm.Print_Area" localSheetId="7">'Spese_Rendiconto_Anno0'!$B$1:$BX$54</definedName>
    <definedName name="_xlnm.Print_Titles" localSheetId="4">'Spese_Bilancio_2023'!$B:$C</definedName>
    <definedName name="_xlnm.Print_Titles" localSheetId="5">'Spese_Bilancio_2024'!$B:$C</definedName>
    <definedName name="_xlnm.Print_Titles" localSheetId="6">'Spese_Bilancio_2025'!$B:$C</definedName>
    <definedName name="_xlnm.Print_Titles" localSheetId="7">'Spese_Rendiconto_Anno0'!$B:$C</definedName>
  </definedNames>
  <calcPr fullCalcOnLoad="1"/>
</workbook>
</file>

<file path=xl/sharedStrings.xml><?xml version="1.0" encoding="utf-8"?>
<sst xmlns="http://schemas.openxmlformats.org/spreadsheetml/2006/main" count="870" uniqueCount="151">
  <si>
    <t>DENOMINAZIONE</t>
  </si>
  <si>
    <t>COMPETENZA</t>
  </si>
  <si>
    <t>CASSA</t>
  </si>
  <si>
    <t>TITOLO 
TIPOLOGIA</t>
  </si>
  <si>
    <t xml:space="preserve">Fondo pluriennale vincolato per spese correnti </t>
  </si>
  <si>
    <t xml:space="preserve">Fondo pluriennale vincolato per spese in conto capitale </t>
  </si>
  <si>
    <t xml:space="preserve">Utilizzo Risultato di Amministrazione </t>
  </si>
  <si>
    <t>Fondo di Cassa all'1/1/esercizio di riferimento</t>
  </si>
  <si>
    <t>TITOLO 1</t>
  </si>
  <si>
    <t>Entrate correnti di natura tributaria, contributiva e perequativa</t>
  </si>
  <si>
    <t>Tipologia 104: Trasferimenti correnti da Istituzioni Sociali Private</t>
  </si>
  <si>
    <t>Tipologia 301: Fondi perequativi da Amministrazioni Centrali</t>
  </si>
  <si>
    <t>Tipologia 302: Fondi perequativi dalla Regione o Provincia autonoma (solo per Enti locali)</t>
  </si>
  <si>
    <t>Tipologia 101: Imposte, tasse e proventi assimilati</t>
  </si>
  <si>
    <t>Tipologia 103: Tributi devoluti e regolati alle autonomie speciali (solo per le Regioni)</t>
  </si>
  <si>
    <t>Tipologia 102: Tributi destinati al finanziamento della sanità (solo per le Regioni)</t>
  </si>
  <si>
    <t>Tipologia 104: Compartecipazioni di tributi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</si>
  <si>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</si>
  <si>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</si>
  <si>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</si>
  <si>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</si>
  <si>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</si>
  <si>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</si>
  <si>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</si>
  <si>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</si>
  <si>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</si>
  <si>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</si>
  <si>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</si>
  <si>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</si>
  <si>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</si>
  <si>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</si>
  <si>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</si>
  <si>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</si>
  <si>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</si>
  <si>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</si>
  <si>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</si>
  <si>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</si>
  <si>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</si>
  <si>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</si>
  <si>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</si>
  <si>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</si>
  <si>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</si>
  <si>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</si>
  <si>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</si>
  <si>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300: Riscossione crediti di medio-lungo termine</t>
  </si>
  <si>
    <t>Tipologia 200: Riscossione di crediti di breve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</si>
  <si>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</si>
  <si>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</si>
  <si>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</si>
  <si>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</si>
  <si>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Tipologia 100: Emissione di titoli obbligazionari</t>
  </si>
  <si>
    <t>Tipologia 300: Accensione mutui e altri finanziamenti a medio lungo termine</t>
  </si>
  <si>
    <t>Tipologia 400: Altre forme di indebitamento</t>
  </si>
  <si>
    <t>Tipologia 200: Accensione prestiti a breve termine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</si>
  <si>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</si>
  <si>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</si>
  <si>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</si>
  <si>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</si>
  <si>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</si>
  <si>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</si>
  <si>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</si>
  <si>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</si>
  <si>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</si>
  <si>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</si>
  <si>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TITOLI</t>
  </si>
  <si>
    <t>TOTALE GENERALE DELLE ENTRATE</t>
  </si>
  <si>
    <t>Entrate</t>
  </si>
  <si>
    <t>Competenza</t>
  </si>
  <si>
    <t>di cui fondo pluriennale vincolato</t>
  </si>
  <si>
    <t>Cassa</t>
  </si>
  <si>
    <t>Servizi istituzionali, 
generali e di gestione</t>
  </si>
  <si>
    <t>Giustizia</t>
  </si>
  <si>
    <t>Ordine pubblico e sicurezza</t>
  </si>
  <si>
    <t>Istruzione e diritto allo studio</t>
  </si>
  <si>
    <t>Tutela e valorizzazione dei beni e
delle attività culturali</t>
  </si>
  <si>
    <t>Politiche giovanili, sport e tempo libero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</si>
  <si>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</si>
  <si>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</si>
  <si>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</si>
  <si>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</si>
  <si>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</si>
  <si>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 famiglia</t>
  </si>
  <si>
    <t>Tutela della salute</t>
  </si>
  <si>
    <t>Sviluppo economico e competitività</t>
  </si>
  <si>
    <t>Politiche per il lavoro e la formazione professionale</t>
  </si>
  <si>
    <t>Agricoltura, politiche agroalimentari e pesca</t>
  </si>
  <si>
    <t>Energia e diversificazione delle fonti energetiche</t>
  </si>
  <si>
    <t>Relazioni con le altre autonomie territoriali e locali</t>
  </si>
  <si>
    <t xml:space="preserve">Relazioni internazionali </t>
  </si>
  <si>
    <t>Fondi e accantonamenti</t>
  </si>
  <si>
    <t>TITOLO 1 - Spese correnti</t>
  </si>
  <si>
    <t>Redditi da lavoro dipendente</t>
  </si>
  <si>
    <t>Imposte e tasse a carico dell'ente</t>
  </si>
  <si>
    <t>Acquisto di beni e servizi</t>
  </si>
  <si>
    <t>Trasferimenti di tributi (solo per le Regioni)</t>
  </si>
  <si>
    <t>Interessi passivi</t>
  </si>
  <si>
    <t>Altre spese per redditi da capitale</t>
  </si>
  <si>
    <t>Rimborsi e poste correttive delle entrate</t>
  </si>
  <si>
    <t>Altre spese correnti</t>
  </si>
  <si>
    <t>Fondi perequativi (solo per le Regioni)</t>
  </si>
  <si>
    <t>Totale TITOLO 1</t>
  </si>
  <si>
    <t>RIPIANO DISAVANZO NELL'ESERCIZIO</t>
  </si>
  <si>
    <t>TITOLO 2 - Spese in conto capitale</t>
  </si>
  <si>
    <t xml:space="preserve"> Tributi in conto capitale a carico dell'ente</t>
  </si>
  <si>
    <t>Investimenti fissi lordi e acquisto di terreni</t>
  </si>
  <si>
    <t xml:space="preserve"> 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</si>
  <si>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</si>
  <si>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</si>
  <si>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</si>
  <si>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</si>
  <si>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</si>
  <si>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</si>
  <si>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</si>
  <si>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 xml:space="preserve"> Altre spese per incremento di attività finanziarie</t>
  </si>
  <si>
    <t xml:space="preserve"> Totale TITOLO 3</t>
  </si>
  <si>
    <t>TITOLO 4 - Rimborso di prestiti</t>
  </si>
  <si>
    <t xml:space="preserve"> Rimborso prestiti a breve termine</t>
  </si>
  <si>
    <t xml:space="preserve"> Rimborso mutui e altri finanziamenti a medio lungo termine</t>
  </si>
  <si>
    <t xml:space="preserve"> Rimborso di altre forme di indebitamento</t>
  </si>
  <si>
    <t xml:space="preserve"> Totale TITOLO 4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</si>
  <si>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</si>
  <si>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</si>
  <si>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</si>
  <si>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</si>
  <si>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 xml:space="preserve"> Uscite per conto terzi</t>
  </si>
  <si>
    <t>Totale TITOLO 7</t>
  </si>
  <si>
    <t>TOTALE MISSIONI - TOTALE GENERALE DELLE SPESE</t>
  </si>
  <si>
    <t>Debito pubblico</t>
  </si>
  <si>
    <t>Anticipazioni finanziarie</t>
  </si>
  <si>
    <t>Servizi per conto terzi</t>
  </si>
  <si>
    <t>Ripiano disavanzo</t>
  </si>
  <si>
    <t>Totale generale delle spese</t>
  </si>
  <si>
    <t>Spese</t>
  </si>
  <si>
    <t>(*) Indicare gli accertamenti e le riscossioni, salvo che per le prime quattro righe che indicano previsioni definitive.</t>
  </si>
  <si>
    <t>(**) Voce da riportare solo se si registra un disavanzo, nel caso in cui il totale generale delle spese di competenza (impegni + FPV) è superiore al totale generale delle entrate.</t>
  </si>
  <si>
    <t>(**) Voce da riportare solo in presenza di un avanzo o di un fondo di cassa , nel caso in cui il totale generale delle entrate è superiore al totale generale delle spese, distintamente per la competenza (compreso il FPV) e per la cassa.</t>
  </si>
  <si>
    <t>(*) Indicare gli impegni, le previsioni definitive relative al fondo pluriennale vincolato e i pagamenti, salvo che per la prima voce che riporta la previsione definitiva.</t>
  </si>
  <si>
    <t>TITOLI E MACROAGGREGATI DI SPESA / MISSIONI</t>
  </si>
  <si>
    <t xml:space="preserve"> Rimborso di titoli obbligazionari</t>
  </si>
  <si>
    <t>TITOLO 5 - Chiusura Anticipazioni ricevute da istituto tesoriere/cassiere</t>
  </si>
  <si>
    <t>Impegni</t>
  </si>
  <si>
    <t>fondo pluriennale vincolato</t>
  </si>
  <si>
    <t>Dati previsionali anno 2025</t>
  </si>
  <si>
    <t>Dati di rendiconto anno ..................…</t>
  </si>
  <si>
    <t>(**)</t>
  </si>
  <si>
    <t>(*)</t>
  </si>
  <si>
    <t>DISAVANZO FORMATOSI NELL'ESERCIZIO 
(Totale generale delle spese di competenza -Totale generale delle entrate di competenza)</t>
  </si>
  <si>
    <t>Dati di rendiconto anno ................…</t>
  </si>
  <si>
    <t>AVANZO FORMATOSI NELL'ESERCIZIO/FONDO DI CASSA 
(Totale generale delle entrate - Totale generale delle spese)</t>
  </si>
  <si>
    <t>Dati previsionali anno 2023</t>
  </si>
  <si>
    <t>Dati previsionali anno 2024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</si>
</sst>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7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i/>
      <sz val="9"/>
      <color indexed="8"/>
      <name val="Calibri"/>
      <family val="2"/>
    </font>
    <font>
      <b/>
      <sz val="16"/>
      <color indexed="8"/>
      <name val="Calibri"/>
      <family val="2"/>
    </font>
    <font>
      <b/>
      <i/>
      <sz val="10"/>
      <color indexed="8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6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59996342659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 style="thin"/>
      <right style="thin"/>
      <top style="double"/>
      <bottom style="thin">
        <color theme="0" tint="-0.149959996342659"/>
      </bottom>
    </border>
    <border>
      <left style="thin"/>
      <right style="double"/>
      <top style="double"/>
      <bottom style="thin">
        <color theme="0" tint="-0.149959996342659"/>
      </bottom>
    </border>
    <border>
      <left style="thin"/>
      <right style="thin"/>
      <top style="thin">
        <color theme="0" tint="-0.149959996342659"/>
      </top>
      <bottom style="thin">
        <color theme="0" tint="-0.149959996342659"/>
      </bottom>
    </border>
    <border>
      <left style="thin"/>
      <right style="double"/>
      <top style="thin">
        <color theme="0" tint="-0.149959996342659"/>
      </top>
      <bottom style="thin">
        <color theme="0" tint="-0.149959996342659"/>
      </bottom>
    </border>
    <border>
      <left style="thin"/>
      <right style="double"/>
      <top>
        <color indexed="63"/>
      </top>
      <bottom style="double"/>
    </border>
    <border>
      <left style="thin"/>
      <right style="double"/>
      <top>
        <color indexed="63"/>
      </top>
      <bottom style="thin">
        <color theme="0" tint="-0.149959996342659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 style="double"/>
    </border>
    <border>
      <left style="thin"/>
      <right style="double"/>
      <top style="double"/>
      <bottom>
        <color indexed="63"/>
      </bottom>
    </border>
    <border>
      <left style="thin"/>
      <right style="double"/>
      <top style="thin">
        <color theme="0" tint="-0.149959996342659"/>
      </top>
      <bottom>
        <color indexed="63"/>
      </bottom>
    </border>
    <border>
      <left style="thin"/>
      <right style="thin"/>
      <top style="thin">
        <color theme="0" tint="-0.149959996342659"/>
      </top>
      <bottom style="thin"/>
    </border>
    <border>
      <left style="thin"/>
      <right style="thin"/>
      <top style="thin">
        <color theme="0" tint="-0.149959996342659"/>
      </top>
      <bottom>
        <color indexed="63"/>
      </bottom>
    </border>
    <border>
      <left style="thin"/>
      <right style="double"/>
      <top style="thin">
        <color theme="0" tint="-0.149959996342659"/>
      </top>
      <bottom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 style="double"/>
      <top style="thin"/>
      <bottom style="double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thin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 style="thin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4" fillId="21" borderId="3" applyNumberFormat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7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Alignment="0" applyProtection="0"/>
    <xf numFmtId="0" fontId="39" fillId="20" borderId="5" applyNumberFormat="0" applyAlignment="0" applyProtection="0"/>
    <xf numFmtId="9" fontId="0" fillId="0" borderId="0" applyFill="0" applyBorder="0" applyAlignment="0" applyProtection="0"/>
    <xf numFmtId="0" fontId="8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41">
    <xf numFmtId="0" fontId="0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 vertical="center"/>
    </xf>
    <xf numFmtId="0" fontId="18" fillId="0" borderId="10" xfId="0" applyFont="1" applyBorder="1" applyAlignment="1">
      <alignment/>
    </xf>
    <xf numFmtId="0" fontId="18" fillId="0" borderId="11" xfId="0" applyFont="1" applyBorder="1" applyAlignment="1">
      <alignment/>
    </xf>
    <xf numFmtId="0" fontId="18" fillId="0" borderId="12" xfId="0" applyFont="1" applyBorder="1" applyAlignment="1">
      <alignment/>
    </xf>
    <xf numFmtId="0" fontId="0" fillId="33" borderId="13" xfId="0" applyFont="1" applyFill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17" fillId="33" borderId="0" xfId="0" applyFont="1" applyFill="1" applyAlignment="1">
      <alignment/>
    </xf>
    <xf numFmtId="0" fontId="17" fillId="33" borderId="16" xfId="0" applyFont="1" applyFill="1" applyBorder="1" applyAlignment="1">
      <alignment/>
    </xf>
    <xf numFmtId="0" fontId="19" fillId="33" borderId="13" xfId="0" applyFont="1" applyFill="1" applyBorder="1" applyAlignment="1">
      <alignment horizontal="center"/>
    </xf>
    <xf numFmtId="0" fontId="17" fillId="33" borderId="14" xfId="0" applyFont="1" applyFill="1" applyBorder="1" applyAlignment="1">
      <alignment horizontal="center"/>
    </xf>
    <xf numFmtId="0" fontId="17" fillId="33" borderId="17" xfId="0" applyFont="1" applyFill="1" applyBorder="1" applyAlignment="1">
      <alignment horizontal="center"/>
    </xf>
    <xf numFmtId="0" fontId="19" fillId="33" borderId="18" xfId="0" applyFont="1" applyFill="1" applyBorder="1" applyAlignment="1">
      <alignment/>
    </xf>
    <xf numFmtId="0" fontId="18" fillId="33" borderId="19" xfId="0" applyFont="1" applyFill="1" applyBorder="1" applyAlignment="1">
      <alignment horizontal="center"/>
    </xf>
    <xf numFmtId="0" fontId="18" fillId="33" borderId="15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20" fillId="33" borderId="0" xfId="0" applyFont="1" applyFill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18" fillId="4" borderId="20" xfId="0" applyFont="1" applyFill="1" applyBorder="1" applyAlignment="1">
      <alignment horizontal="center" vertical="center" wrapText="1"/>
    </xf>
    <xf numFmtId="0" fontId="18" fillId="4" borderId="21" xfId="0" applyFont="1" applyFill="1" applyBorder="1" applyAlignment="1">
      <alignment horizontal="center" vertical="center"/>
    </xf>
    <xf numFmtId="0" fontId="18" fillId="4" borderId="22" xfId="0" applyFont="1" applyFill="1" applyBorder="1" applyAlignment="1">
      <alignment horizontal="center" vertical="center"/>
    </xf>
    <xf numFmtId="0" fontId="17" fillId="33" borderId="23" xfId="0" applyFont="1" applyFill="1" applyBorder="1" applyAlignment="1">
      <alignment/>
    </xf>
    <xf numFmtId="0" fontId="18" fillId="33" borderId="23" xfId="0" applyFont="1" applyFill="1" applyBorder="1" applyAlignment="1">
      <alignment/>
    </xf>
    <xf numFmtId="0" fontId="17" fillId="33" borderId="24" xfId="0" applyFont="1" applyFill="1" applyBorder="1" applyAlignment="1">
      <alignment/>
    </xf>
    <xf numFmtId="0" fontId="18" fillId="33" borderId="25" xfId="0" applyFont="1" applyFill="1" applyBorder="1" applyAlignment="1">
      <alignment/>
    </xf>
    <xf numFmtId="0" fontId="21" fillId="4" borderId="26" xfId="0" applyFont="1" applyFill="1" applyBorder="1" applyAlignment="1">
      <alignment horizontal="center" vertical="center"/>
    </xf>
    <xf numFmtId="0" fontId="21" fillId="4" borderId="27" xfId="0" applyFont="1" applyFill="1" applyBorder="1" applyAlignment="1">
      <alignment horizontal="center" vertical="center"/>
    </xf>
    <xf numFmtId="0" fontId="0" fillId="4" borderId="28" xfId="0" applyFont="1" applyFill="1" applyBorder="1" applyAlignment="1">
      <alignment vertical="center"/>
    </xf>
    <xf numFmtId="0" fontId="22" fillId="4" borderId="29" xfId="0" applyFont="1" applyFill="1" applyBorder="1" applyAlignment="1">
      <alignment horizontal="center" vertical="center" wrapText="1"/>
    </xf>
    <xf numFmtId="0" fontId="0" fillId="4" borderId="30" xfId="0" applyFont="1" applyFill="1" applyBorder="1" applyAlignment="1">
      <alignment vertical="center"/>
    </xf>
    <xf numFmtId="0" fontId="0" fillId="4" borderId="31" xfId="0" applyFont="1" applyFill="1" applyBorder="1" applyAlignment="1">
      <alignment vertical="center"/>
    </xf>
    <xf numFmtId="0" fontId="0" fillId="0" borderId="0" xfId="0" applyFont="1" applyAlignment="1">
      <alignment horizontal="center"/>
    </xf>
    <xf numFmtId="0" fontId="23" fillId="33" borderId="0" xfId="0" applyFont="1" applyFill="1" applyAlignment="1">
      <alignment horizontal="left" vertical="center"/>
    </xf>
    <xf numFmtId="4" fontId="17" fillId="33" borderId="32" xfId="0" applyNumberFormat="1" applyFont="1" applyFill="1" applyBorder="1" applyAlignment="1" applyProtection="1">
      <alignment/>
      <protection locked="0"/>
    </xf>
    <xf numFmtId="4" fontId="17" fillId="33" borderId="33" xfId="0" applyNumberFormat="1" applyFont="1" applyFill="1" applyBorder="1" applyAlignment="1">
      <alignment/>
    </xf>
    <xf numFmtId="4" fontId="17" fillId="33" borderId="34" xfId="0" applyNumberFormat="1" applyFont="1" applyFill="1" applyBorder="1" applyAlignment="1" applyProtection="1">
      <alignment/>
      <protection locked="0"/>
    </xf>
    <xf numFmtId="4" fontId="17" fillId="33" borderId="35" xfId="0" applyNumberFormat="1" applyFont="1" applyFill="1" applyBorder="1" applyAlignment="1">
      <alignment/>
    </xf>
    <xf numFmtId="4" fontId="17" fillId="33" borderId="12" xfId="0" applyNumberFormat="1" applyFont="1" applyFill="1" applyBorder="1" applyAlignment="1">
      <alignment/>
    </xf>
    <xf numFmtId="4" fontId="17" fillId="33" borderId="36" xfId="0" applyNumberFormat="1" applyFont="1" applyFill="1" applyBorder="1" applyAlignment="1" applyProtection="1">
      <alignment/>
      <protection locked="0"/>
    </xf>
    <xf numFmtId="4" fontId="17" fillId="33" borderId="32" xfId="0" applyNumberFormat="1" applyFont="1" applyFill="1" applyBorder="1" applyAlignment="1">
      <alignment/>
    </xf>
    <xf numFmtId="4" fontId="17" fillId="33" borderId="37" xfId="0" applyNumberFormat="1" applyFont="1" applyFill="1" applyBorder="1" applyAlignment="1" applyProtection="1">
      <alignment/>
      <protection locked="0"/>
    </xf>
    <xf numFmtId="4" fontId="17" fillId="33" borderId="35" xfId="0" applyNumberFormat="1" applyFont="1" applyFill="1" applyBorder="1" applyAlignment="1" applyProtection="1">
      <alignment/>
      <protection locked="0"/>
    </xf>
    <xf numFmtId="4" fontId="17" fillId="33" borderId="38" xfId="0" applyNumberFormat="1" applyFont="1" applyFill="1" applyBorder="1" applyAlignment="1" applyProtection="1">
      <alignment/>
      <protection locked="0"/>
    </xf>
    <xf numFmtId="4" fontId="17" fillId="33" borderId="30" xfId="0" applyNumberFormat="1" applyFont="1" applyFill="1" applyBorder="1" applyAlignment="1" applyProtection="1">
      <alignment/>
      <protection locked="0"/>
    </xf>
    <xf numFmtId="4" fontId="17" fillId="33" borderId="39" xfId="0" applyNumberFormat="1" applyFont="1" applyFill="1" applyBorder="1" applyAlignment="1">
      <alignment/>
    </xf>
    <xf numFmtId="4" fontId="17" fillId="33" borderId="11" xfId="0" applyNumberFormat="1" applyFont="1" applyFill="1" applyBorder="1" applyAlignment="1" applyProtection="1">
      <alignment/>
      <protection locked="0"/>
    </xf>
    <xf numFmtId="4" fontId="17" fillId="33" borderId="40" xfId="0" applyNumberFormat="1" applyFont="1" applyFill="1" applyBorder="1" applyAlignment="1" applyProtection="1">
      <alignment/>
      <protection locked="0"/>
    </xf>
    <xf numFmtId="4" fontId="17" fillId="33" borderId="41" xfId="0" applyNumberFormat="1" applyFont="1" applyFill="1" applyBorder="1" applyAlignment="1">
      <alignment/>
    </xf>
    <xf numFmtId="4" fontId="17" fillId="0" borderId="21" xfId="0" applyNumberFormat="1" applyFont="1" applyBorder="1" applyAlignment="1">
      <alignment/>
    </xf>
    <xf numFmtId="0" fontId="19" fillId="33" borderId="0" xfId="0" applyFont="1" applyFill="1" applyBorder="1" applyAlignment="1">
      <alignment/>
    </xf>
    <xf numFmtId="0" fontId="17" fillId="33" borderId="0" xfId="0" applyFont="1" applyFill="1" applyBorder="1" applyAlignment="1">
      <alignment/>
    </xf>
    <xf numFmtId="4" fontId="17" fillId="0" borderId="22" xfId="0" applyNumberFormat="1" applyFont="1" applyBorder="1" applyAlignment="1">
      <alignment/>
    </xf>
    <xf numFmtId="4" fontId="17" fillId="33" borderId="10" xfId="0" applyNumberFormat="1" applyFont="1" applyFill="1" applyBorder="1" applyAlignment="1">
      <alignment/>
    </xf>
    <xf numFmtId="4" fontId="17" fillId="33" borderId="42" xfId="0" applyNumberFormat="1" applyFont="1" applyFill="1" applyBorder="1" applyAlignment="1">
      <alignment/>
    </xf>
    <xf numFmtId="0" fontId="23" fillId="33" borderId="0" xfId="0" applyFont="1" applyFill="1" applyAlignment="1">
      <alignment horizontal="left" vertical="center"/>
    </xf>
    <xf numFmtId="4" fontId="17" fillId="33" borderId="43" xfId="0" applyNumberFormat="1" applyFont="1" applyFill="1" applyBorder="1" applyAlignment="1" applyProtection="1">
      <alignment/>
      <protection locked="0"/>
    </xf>
    <xf numFmtId="4" fontId="17" fillId="33" borderId="44" xfId="0" applyNumberFormat="1" applyFont="1" applyFill="1" applyBorder="1" applyAlignment="1" applyProtection="1">
      <alignment/>
      <protection locked="0"/>
    </xf>
    <xf numFmtId="4" fontId="17" fillId="33" borderId="45" xfId="0" applyNumberFormat="1" applyFont="1" applyFill="1" applyBorder="1" applyAlignment="1" applyProtection="1">
      <alignment/>
      <protection locked="0"/>
    </xf>
    <xf numFmtId="4" fontId="17" fillId="33" borderId="46" xfId="0" applyNumberFormat="1" applyFont="1" applyFill="1" applyBorder="1" applyAlignment="1" applyProtection="1">
      <alignment/>
      <protection locked="0"/>
    </xf>
    <xf numFmtId="4" fontId="17" fillId="0" borderId="21" xfId="0" applyNumberFormat="1" applyFont="1" applyBorder="1" applyAlignment="1" applyProtection="1">
      <alignment/>
      <protection locked="0"/>
    </xf>
    <xf numFmtId="4" fontId="17" fillId="0" borderId="22" xfId="0" applyNumberFormat="1" applyFont="1" applyBorder="1" applyAlignment="1" applyProtection="1">
      <alignment/>
      <protection locked="0"/>
    </xf>
    <xf numFmtId="0" fontId="19" fillId="0" borderId="0" xfId="0" applyFont="1" applyAlignment="1">
      <alignment horizontal="left" vertical="center"/>
    </xf>
    <xf numFmtId="0" fontId="19" fillId="33" borderId="0" xfId="0" applyFont="1" applyFill="1" applyAlignment="1">
      <alignment/>
    </xf>
    <xf numFmtId="0" fontId="24" fillId="0" borderId="0" xfId="0" applyFont="1" applyAlignment="1">
      <alignment horizontal="left"/>
    </xf>
    <xf numFmtId="0" fontId="17" fillId="33" borderId="13" xfId="0" applyFont="1" applyFill="1" applyBorder="1" applyAlignment="1">
      <alignment horizontal="center"/>
    </xf>
    <xf numFmtId="0" fontId="18" fillId="33" borderId="14" xfId="0" applyFont="1" applyFill="1" applyBorder="1" applyAlignment="1">
      <alignment horizontal="center"/>
    </xf>
    <xf numFmtId="0" fontId="18" fillId="0" borderId="47" xfId="0" applyFont="1" applyBorder="1" applyAlignment="1">
      <alignment horizontal="center" vertical="center"/>
    </xf>
    <xf numFmtId="0" fontId="0" fillId="4" borderId="48" xfId="0" applyFont="1" applyFill="1" applyBorder="1" applyAlignment="1">
      <alignment vertical="center"/>
    </xf>
    <xf numFmtId="4" fontId="17" fillId="34" borderId="28" xfId="0" applyNumberFormat="1" applyFont="1" applyFill="1" applyBorder="1" applyAlignment="1">
      <alignment/>
    </xf>
    <xf numFmtId="4" fontId="17" fillId="34" borderId="29" xfId="0" applyNumberFormat="1" applyFont="1" applyFill="1" applyBorder="1" applyAlignment="1">
      <alignment/>
    </xf>
    <xf numFmtId="4" fontId="17" fillId="34" borderId="49" xfId="0" applyNumberFormat="1" applyFont="1" applyFill="1" applyBorder="1" applyAlignment="1">
      <alignment/>
    </xf>
    <xf numFmtId="4" fontId="17" fillId="34" borderId="48" xfId="0" applyNumberFormat="1" applyFont="1" applyFill="1" applyBorder="1" applyAlignment="1">
      <alignment/>
    </xf>
    <xf numFmtId="4" fontId="17" fillId="33" borderId="50" xfId="0" applyNumberFormat="1" applyFont="1" applyFill="1" applyBorder="1" applyAlignment="1">
      <alignment/>
    </xf>
    <xf numFmtId="4" fontId="17" fillId="33" borderId="48" xfId="0" applyNumberFormat="1" applyFont="1" applyFill="1" applyBorder="1" applyAlignment="1">
      <alignment/>
    </xf>
    <xf numFmtId="4" fontId="17" fillId="33" borderId="29" xfId="0" applyNumberFormat="1" applyFont="1" applyFill="1" applyBorder="1" applyAlignment="1">
      <alignment/>
    </xf>
    <xf numFmtId="4" fontId="17" fillId="33" borderId="49" xfId="0" applyNumberFormat="1" applyFont="1" applyFill="1" applyBorder="1" applyAlignment="1">
      <alignment/>
    </xf>
    <xf numFmtId="4" fontId="17" fillId="33" borderId="51" xfId="0" applyNumberFormat="1" applyFont="1" applyFill="1" applyBorder="1" applyAlignment="1">
      <alignment/>
    </xf>
    <xf numFmtId="4" fontId="17" fillId="33" borderId="52" xfId="0" applyNumberFormat="1" applyFont="1" applyFill="1" applyBorder="1" applyAlignment="1">
      <alignment/>
    </xf>
    <xf numFmtId="4" fontId="17" fillId="33" borderId="26" xfId="0" applyNumberFormat="1" applyFont="1" applyFill="1" applyBorder="1" applyAlignment="1">
      <alignment/>
    </xf>
    <xf numFmtId="4" fontId="17" fillId="33" borderId="53" xfId="0" applyNumberFormat="1" applyFont="1" applyFill="1" applyBorder="1" applyAlignment="1">
      <alignment/>
    </xf>
    <xf numFmtId="4" fontId="17" fillId="33" borderId="27" xfId="0" applyNumberFormat="1" applyFont="1" applyFill="1" applyBorder="1" applyAlignment="1">
      <alignment/>
    </xf>
    <xf numFmtId="4" fontId="17" fillId="33" borderId="28" xfId="0" applyNumberFormat="1" applyFont="1" applyFill="1" applyBorder="1" applyAlignment="1">
      <alignment/>
    </xf>
    <xf numFmtId="4" fontId="17" fillId="0" borderId="19" xfId="0" applyNumberFormat="1" applyFont="1" applyBorder="1" applyAlignment="1">
      <alignment/>
    </xf>
    <xf numFmtId="4" fontId="17" fillId="0" borderId="54" xfId="0" applyNumberFormat="1" applyFont="1" applyBorder="1" applyAlignment="1">
      <alignment/>
    </xf>
    <xf numFmtId="4" fontId="17" fillId="33" borderId="28" xfId="0" applyNumberFormat="1" applyFont="1" applyFill="1" applyBorder="1" applyAlignment="1" applyProtection="1">
      <alignment/>
      <protection locked="0"/>
    </xf>
    <xf numFmtId="4" fontId="17" fillId="33" borderId="29" xfId="0" applyNumberFormat="1" applyFont="1" applyFill="1" applyBorder="1" applyAlignment="1" applyProtection="1">
      <alignment/>
      <protection locked="0"/>
    </xf>
    <xf numFmtId="4" fontId="17" fillId="33" borderId="49" xfId="0" applyNumberFormat="1" applyFont="1" applyFill="1" applyBorder="1" applyAlignment="1" applyProtection="1">
      <alignment/>
      <protection locked="0"/>
    </xf>
    <xf numFmtId="4" fontId="17" fillId="33" borderId="48" xfId="0" applyNumberFormat="1" applyFont="1" applyFill="1" applyBorder="1" applyAlignment="1" applyProtection="1">
      <alignment/>
      <protection locked="0"/>
    </xf>
    <xf numFmtId="4" fontId="17" fillId="33" borderId="50" xfId="0" applyNumberFormat="1" applyFont="1" applyFill="1" applyBorder="1" applyAlignment="1" applyProtection="1">
      <alignment/>
      <protection locked="0"/>
    </xf>
    <xf numFmtId="4" fontId="17" fillId="0" borderId="39" xfId="0" applyNumberFormat="1" applyFont="1" applyBorder="1" applyAlignment="1">
      <alignment/>
    </xf>
    <xf numFmtId="4" fontId="17" fillId="0" borderId="41" xfId="0" applyNumberFormat="1" applyFont="1" applyBorder="1" applyAlignment="1">
      <alignment/>
    </xf>
    <xf numFmtId="4" fontId="17" fillId="33" borderId="55" xfId="0" applyNumberFormat="1" applyFont="1" applyFill="1" applyBorder="1" applyAlignment="1">
      <alignment/>
    </xf>
    <xf numFmtId="4" fontId="17" fillId="33" borderId="56" xfId="0" applyNumberFormat="1" applyFont="1" applyFill="1" applyBorder="1" applyAlignment="1">
      <alignment/>
    </xf>
    <xf numFmtId="4" fontId="17" fillId="33" borderId="57" xfId="0" applyNumberFormat="1" applyFont="1" applyFill="1" applyBorder="1" applyAlignment="1" applyProtection="1">
      <alignment/>
      <protection locked="0"/>
    </xf>
    <xf numFmtId="4" fontId="17" fillId="33" borderId="58" xfId="0" applyNumberFormat="1" applyFont="1" applyFill="1" applyBorder="1" applyAlignment="1">
      <alignment/>
    </xf>
    <xf numFmtId="4" fontId="17" fillId="33" borderId="57" xfId="0" applyNumberFormat="1" applyFont="1" applyFill="1" applyBorder="1" applyAlignment="1">
      <alignment/>
    </xf>
    <xf numFmtId="4" fontId="17" fillId="33" borderId="59" xfId="0" applyNumberFormat="1" applyFont="1" applyFill="1" applyBorder="1" applyAlignment="1">
      <alignment/>
    </xf>
    <xf numFmtId="4" fontId="17" fillId="33" borderId="55" xfId="0" applyNumberFormat="1" applyFont="1" applyFill="1" applyBorder="1" applyAlignment="1" applyProtection="1">
      <alignment/>
      <protection locked="0"/>
    </xf>
    <xf numFmtId="4" fontId="17" fillId="0" borderId="60" xfId="0" applyNumberFormat="1" applyFont="1" applyBorder="1" applyAlignment="1">
      <alignment/>
    </xf>
    <xf numFmtId="0" fontId="22" fillId="4" borderId="28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23" fillId="33" borderId="0" xfId="0" applyFont="1" applyFill="1" applyAlignment="1">
      <alignment horizontal="left" vertical="center"/>
    </xf>
    <xf numFmtId="0" fontId="0" fillId="0" borderId="0" xfId="0" applyFont="1" applyAlignment="1">
      <alignment horizontal="center"/>
    </xf>
    <xf numFmtId="0" fontId="25" fillId="33" borderId="0" xfId="0" applyFont="1" applyFill="1" applyAlignment="1">
      <alignment horizontal="left" vertical="center"/>
    </xf>
    <xf numFmtId="0" fontId="0" fillId="0" borderId="0" xfId="0" applyFont="1" applyAlignment="1">
      <alignment/>
    </xf>
    <xf numFmtId="0" fontId="26" fillId="0" borderId="61" xfId="0" applyFont="1" applyBorder="1" applyAlignment="1">
      <alignment horizontal="center"/>
    </xf>
    <xf numFmtId="0" fontId="26" fillId="0" borderId="62" xfId="0" applyFont="1" applyBorder="1" applyAlignment="1">
      <alignment horizontal="center"/>
    </xf>
    <xf numFmtId="0" fontId="26" fillId="0" borderId="61" xfId="0" applyFont="1" applyBorder="1" applyAlignment="1">
      <alignment horizontal="center" vertical="center" wrapText="1"/>
    </xf>
    <xf numFmtId="0" fontId="26" fillId="0" borderId="62" xfId="0" applyFont="1" applyBorder="1" applyAlignment="1">
      <alignment horizontal="center" vertical="center" wrapText="1"/>
    </xf>
    <xf numFmtId="0" fontId="21" fillId="4" borderId="58" xfId="0" applyFont="1" applyFill="1" applyBorder="1" applyAlignment="1">
      <alignment horizontal="center" vertical="center"/>
    </xf>
    <xf numFmtId="0" fontId="21" fillId="4" borderId="48" xfId="0" applyFont="1" applyFill="1" applyBorder="1" applyAlignment="1">
      <alignment horizontal="center" vertical="center"/>
    </xf>
    <xf numFmtId="0" fontId="18" fillId="4" borderId="63" xfId="0" applyFont="1" applyFill="1" applyBorder="1" applyAlignment="1">
      <alignment horizontal="center" vertical="center" wrapText="1"/>
    </xf>
    <xf numFmtId="0" fontId="18" fillId="4" borderId="31" xfId="0" applyFont="1" applyFill="1" applyBorder="1" applyAlignment="1">
      <alignment horizontal="center" vertical="center" wrapText="1"/>
    </xf>
    <xf numFmtId="0" fontId="18" fillId="4" borderId="64" xfId="0" applyFont="1" applyFill="1" applyBorder="1" applyAlignment="1">
      <alignment horizontal="center" vertical="center"/>
    </xf>
    <xf numFmtId="0" fontId="18" fillId="4" borderId="65" xfId="0" applyFont="1" applyFill="1" applyBorder="1" applyAlignment="1">
      <alignment horizontal="center" vertical="center"/>
    </xf>
    <xf numFmtId="0" fontId="18" fillId="4" borderId="66" xfId="0" applyFont="1" applyFill="1" applyBorder="1" applyAlignment="1">
      <alignment horizontal="center" vertical="center"/>
    </xf>
    <xf numFmtId="0" fontId="18" fillId="4" borderId="67" xfId="0" applyFont="1" applyFill="1" applyBorder="1" applyAlignment="1">
      <alignment horizontal="center" vertical="center"/>
    </xf>
    <xf numFmtId="0" fontId="18" fillId="4" borderId="16" xfId="0" applyFont="1" applyFill="1" applyBorder="1" applyAlignment="1">
      <alignment horizontal="center" vertical="center"/>
    </xf>
    <xf numFmtId="0" fontId="18" fillId="4" borderId="68" xfId="0" applyFont="1" applyFill="1" applyBorder="1" applyAlignment="1">
      <alignment horizontal="center" vertical="center"/>
    </xf>
    <xf numFmtId="0" fontId="19" fillId="4" borderId="69" xfId="0" applyFont="1" applyFill="1" applyBorder="1" applyAlignment="1">
      <alignment horizontal="center" vertical="center"/>
    </xf>
    <xf numFmtId="0" fontId="19" fillId="4" borderId="70" xfId="0" applyFont="1" applyFill="1" applyBorder="1" applyAlignment="1">
      <alignment horizontal="center" vertical="center"/>
    </xf>
    <xf numFmtId="0" fontId="19" fillId="4" borderId="71" xfId="0" applyFont="1" applyFill="1" applyBorder="1" applyAlignment="1">
      <alignment horizontal="center" vertical="center"/>
    </xf>
    <xf numFmtId="0" fontId="18" fillId="4" borderId="58" xfId="0" applyFont="1" applyFill="1" applyBorder="1" applyAlignment="1">
      <alignment horizontal="center" vertical="center" wrapText="1"/>
    </xf>
    <xf numFmtId="0" fontId="18" fillId="4" borderId="57" xfId="0" applyFont="1" applyFill="1" applyBorder="1" applyAlignment="1">
      <alignment horizontal="center" vertical="center" wrapText="1"/>
    </xf>
    <xf numFmtId="0" fontId="18" fillId="4" borderId="55" xfId="0" applyFont="1" applyFill="1" applyBorder="1" applyAlignment="1">
      <alignment horizontal="center" vertical="center" wrapText="1"/>
    </xf>
    <xf numFmtId="0" fontId="19" fillId="0" borderId="60" xfId="0" applyFont="1" applyBorder="1" applyAlignment="1">
      <alignment horizontal="center" vertical="center"/>
    </xf>
    <xf numFmtId="0" fontId="19" fillId="0" borderId="72" xfId="0" applyFont="1" applyBorder="1" applyAlignment="1">
      <alignment horizontal="center" vertical="center"/>
    </xf>
    <xf numFmtId="0" fontId="23" fillId="33" borderId="0" xfId="0" applyFont="1" applyFill="1" applyAlignment="1">
      <alignment horizontal="left" vertical="center"/>
    </xf>
    <xf numFmtId="0" fontId="21" fillId="4" borderId="57" xfId="0" applyFont="1" applyFill="1" applyBorder="1" applyAlignment="1">
      <alignment horizontal="center" vertical="center"/>
    </xf>
    <xf numFmtId="0" fontId="18" fillId="4" borderId="64" xfId="0" applyFont="1" applyFill="1" applyBorder="1" applyAlignment="1">
      <alignment horizontal="center" vertical="center" wrapText="1"/>
    </xf>
    <xf numFmtId="0" fontId="18" fillId="4" borderId="65" xfId="0" applyFont="1" applyFill="1" applyBorder="1" applyAlignment="1">
      <alignment horizontal="center" vertical="center" wrapText="1"/>
    </xf>
    <xf numFmtId="0" fontId="18" fillId="4" borderId="73" xfId="0" applyFont="1" applyFill="1" applyBorder="1" applyAlignment="1">
      <alignment horizontal="center" vertical="center" wrapText="1"/>
    </xf>
    <xf numFmtId="0" fontId="18" fillId="4" borderId="0" xfId="0" applyFont="1" applyFill="1" applyBorder="1" applyAlignment="1">
      <alignment horizontal="center" vertical="center" wrapText="1"/>
    </xf>
    <xf numFmtId="0" fontId="18" fillId="4" borderId="74" xfId="0" applyFont="1" applyFill="1" applyBorder="1" applyAlignment="1">
      <alignment horizontal="center" vertical="center" wrapText="1"/>
    </xf>
    <xf numFmtId="0" fontId="18" fillId="4" borderId="75" xfId="0" applyFont="1" applyFill="1" applyBorder="1" applyAlignment="1">
      <alignment horizontal="center" vertical="center" wrapText="1"/>
    </xf>
    <xf numFmtId="0" fontId="19" fillId="0" borderId="60" xfId="0" applyFont="1" applyBorder="1" applyAlignment="1">
      <alignment horizontal="center" vertical="center" wrapText="1"/>
    </xf>
    <xf numFmtId="0" fontId="19" fillId="0" borderId="76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tabSelected="1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36" t="s">
        <v>149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27923.12</v>
      </c>
      <c r="E7" s="40"/>
    </row>
    <row r="8" spans="2:5" ht="15.75" thickBot="1">
      <c r="B8" s="9"/>
      <c r="C8" s="6" t="s">
        <v>7</v>
      </c>
      <c r="D8" s="41"/>
      <c r="E8" s="42">
        <v>370000</v>
      </c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401700</v>
      </c>
      <c r="E10" s="45">
        <v>654057.85</v>
      </c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>
        <v>0</v>
      </c>
      <c r="E13" s="45">
        <v>0</v>
      </c>
    </row>
    <row r="14" spans="2:5" ht="15">
      <c r="B14" s="13">
        <v>10301</v>
      </c>
      <c r="C14" s="54" t="s">
        <v>11</v>
      </c>
      <c r="D14" s="39">
        <v>136200</v>
      </c>
      <c r="E14" s="45">
        <v>138600.21</v>
      </c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537900</v>
      </c>
      <c r="E16" s="51">
        <f>E10+E11+E12+E13+E14+E15</f>
        <v>792658.0599999999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18250</v>
      </c>
      <c r="E18" s="45">
        <v>21370.02</v>
      </c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>
        <v>0</v>
      </c>
      <c r="E20" s="59">
        <v>0</v>
      </c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18250</v>
      </c>
      <c r="E23" s="51">
        <f>E18+E19+E20+E21+E22</f>
        <v>21370.02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78008</v>
      </c>
      <c r="E25" s="45">
        <v>83766.84</v>
      </c>
    </row>
    <row r="26" spans="2:5" ht="15">
      <c r="B26" s="13">
        <v>30200</v>
      </c>
      <c r="C26" s="54" t="s">
        <v>28</v>
      </c>
      <c r="D26" s="39">
        <v>2000</v>
      </c>
      <c r="E26" s="45">
        <v>2961.38</v>
      </c>
    </row>
    <row r="27" spans="2:5" ht="15">
      <c r="B27" s="13">
        <v>30300</v>
      </c>
      <c r="C27" s="54" t="s">
        <v>29</v>
      </c>
      <c r="D27" s="39">
        <v>10</v>
      </c>
      <c r="E27" s="45">
        <v>10</v>
      </c>
    </row>
    <row r="28" spans="2:5" ht="15">
      <c r="B28" s="13">
        <v>30400</v>
      </c>
      <c r="C28" s="54" t="s">
        <v>30</v>
      </c>
      <c r="D28" s="49">
        <v>5</v>
      </c>
      <c r="E28" s="45">
        <v>5</v>
      </c>
    </row>
    <row r="29" spans="2:5" ht="15">
      <c r="B29" s="13">
        <v>30500</v>
      </c>
      <c r="C29" s="54" t="s">
        <v>31</v>
      </c>
      <c r="D29" s="60">
        <v>39650</v>
      </c>
      <c r="E29" s="50">
        <v>46968.18</v>
      </c>
    </row>
    <row r="30" spans="2:5" ht="15.75" thickBot="1">
      <c r="B30" s="16">
        <v>30000</v>
      </c>
      <c r="C30" s="15" t="s">
        <v>32</v>
      </c>
      <c r="D30" s="48">
        <f>D25+D26+D27+D28+D29</f>
        <v>119673</v>
      </c>
      <c r="E30" s="51">
        <f>E25+E26+E27+E28+E29</f>
        <v>133711.4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389200</v>
      </c>
      <c r="E33" s="59">
        <v>572231.5200000001</v>
      </c>
    </row>
    <row r="34" spans="2:5" ht="15">
      <c r="B34" s="13">
        <v>40300</v>
      </c>
      <c r="C34" s="54" t="s">
        <v>37</v>
      </c>
      <c r="D34" s="61">
        <v>0</v>
      </c>
      <c r="E34" s="45">
        <v>8016.919999999999</v>
      </c>
    </row>
    <row r="35" spans="2:5" ht="15">
      <c r="B35" s="13">
        <v>40400</v>
      </c>
      <c r="C35" s="54" t="s">
        <v>38</v>
      </c>
      <c r="D35" s="39">
        <v>50000</v>
      </c>
      <c r="E35" s="45">
        <v>50000</v>
      </c>
    </row>
    <row r="36" spans="2:5" ht="15">
      <c r="B36" s="13">
        <v>40500</v>
      </c>
      <c r="C36" s="54" t="s">
        <v>39</v>
      </c>
      <c r="D36" s="49">
        <v>10000</v>
      </c>
      <c r="E36" s="50">
        <v>10076.94</v>
      </c>
    </row>
    <row r="37" spans="2:5" ht="15.75" thickBot="1">
      <c r="B37" s="16">
        <v>40000</v>
      </c>
      <c r="C37" s="15" t="s">
        <v>40</v>
      </c>
      <c r="D37" s="48">
        <f>D32+D33+D34+D35+D36</f>
        <v>449200</v>
      </c>
      <c r="E37" s="51">
        <f>E32+E33+E34+E35+E36</f>
        <v>640325.3800000001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195535</v>
      </c>
      <c r="E54" s="45">
        <v>230072.09</v>
      </c>
    </row>
    <row r="55" spans="2:5" ht="15">
      <c r="B55" s="13">
        <v>90200</v>
      </c>
      <c r="C55" s="54" t="s">
        <v>62</v>
      </c>
      <c r="D55" s="61">
        <v>24700</v>
      </c>
      <c r="E55" s="62">
        <v>25577.72</v>
      </c>
    </row>
    <row r="56" spans="2:5" ht="15.75" thickBot="1">
      <c r="B56" s="16">
        <v>90000</v>
      </c>
      <c r="C56" s="15" t="s">
        <v>63</v>
      </c>
      <c r="D56" s="48">
        <f>D54+D55</f>
        <v>220235</v>
      </c>
      <c r="E56" s="51">
        <f>E54+E55</f>
        <v>255649.81</v>
      </c>
    </row>
    <row r="57" spans="2:5" ht="16.5" thickBot="1" thickTop="1">
      <c r="B57" s="109" t="s">
        <v>64</v>
      </c>
      <c r="C57" s="110"/>
      <c r="D57" s="52">
        <f>D16+D23+D30+D37+D43+D49+D52+D56</f>
        <v>1345258</v>
      </c>
      <c r="E57" s="55">
        <f>E16+E23+E30+E37+E43+E49+E52+E56</f>
        <v>1843714.6700000002</v>
      </c>
    </row>
    <row r="58" spans="2:5" ht="16.5" thickBot="1" thickTop="1">
      <c r="B58" s="109" t="s">
        <v>65</v>
      </c>
      <c r="C58" s="110"/>
      <c r="D58" s="52">
        <f>D57+D5+D6+D7+D8</f>
        <v>1373181.12</v>
      </c>
      <c r="E58" s="55">
        <f>E57+E5+E6+E7+E8</f>
        <v>2213714.67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150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415000</v>
      </c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>
        <v>0</v>
      </c>
      <c r="E13" s="45"/>
    </row>
    <row r="14" spans="2:5" ht="15">
      <c r="B14" s="13">
        <v>10301</v>
      </c>
      <c r="C14" s="54" t="s">
        <v>11</v>
      </c>
      <c r="D14" s="39">
        <v>136200</v>
      </c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551200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18250</v>
      </c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>
        <v>0</v>
      </c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18250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74008</v>
      </c>
      <c r="E25" s="45"/>
    </row>
    <row r="26" spans="2:5" ht="15">
      <c r="B26" s="13">
        <v>30200</v>
      </c>
      <c r="C26" s="54" t="s">
        <v>28</v>
      </c>
      <c r="D26" s="39">
        <v>2000</v>
      </c>
      <c r="E26" s="45"/>
    </row>
    <row r="27" spans="2:5" ht="15">
      <c r="B27" s="13">
        <v>30300</v>
      </c>
      <c r="C27" s="54" t="s">
        <v>29</v>
      </c>
      <c r="D27" s="39">
        <v>10</v>
      </c>
      <c r="E27" s="45"/>
    </row>
    <row r="28" spans="2:5" ht="15">
      <c r="B28" s="13">
        <v>30400</v>
      </c>
      <c r="C28" s="54" t="s">
        <v>30</v>
      </c>
      <c r="D28" s="49">
        <v>5</v>
      </c>
      <c r="E28" s="45"/>
    </row>
    <row r="29" spans="2:5" ht="15">
      <c r="B29" s="13">
        <v>30500</v>
      </c>
      <c r="C29" s="54" t="s">
        <v>31</v>
      </c>
      <c r="D29" s="60">
        <v>32161.12</v>
      </c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108184.12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564200</v>
      </c>
      <c r="E33" s="59"/>
    </row>
    <row r="34" spans="2:5" ht="15">
      <c r="B34" s="13">
        <v>40300</v>
      </c>
      <c r="C34" s="54" t="s">
        <v>37</v>
      </c>
      <c r="D34" s="61">
        <v>0</v>
      </c>
      <c r="E34" s="45"/>
    </row>
    <row r="35" spans="2:5" ht="15">
      <c r="B35" s="13">
        <v>40400</v>
      </c>
      <c r="C35" s="54" t="s">
        <v>38</v>
      </c>
      <c r="D35" s="39">
        <v>3000</v>
      </c>
      <c r="E35" s="45"/>
    </row>
    <row r="36" spans="2:5" ht="15">
      <c r="B36" s="13">
        <v>40500</v>
      </c>
      <c r="C36" s="54" t="s">
        <v>39</v>
      </c>
      <c r="D36" s="49">
        <v>10000</v>
      </c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577200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195535</v>
      </c>
      <c r="E54" s="45"/>
    </row>
    <row r="55" spans="2:5" ht="15">
      <c r="B55" s="13">
        <v>90200</v>
      </c>
      <c r="C55" s="54" t="s">
        <v>62</v>
      </c>
      <c r="D55" s="61">
        <v>24700</v>
      </c>
      <c r="E55" s="62"/>
    </row>
    <row r="56" spans="2:5" ht="15.75" thickBot="1">
      <c r="B56" s="16">
        <v>90000</v>
      </c>
      <c r="C56" s="15" t="s">
        <v>63</v>
      </c>
      <c r="D56" s="48">
        <f>D54+D55</f>
        <v>220235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1475069.12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1475069.12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415000</v>
      </c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>
        <v>0</v>
      </c>
      <c r="E13" s="45"/>
    </row>
    <row r="14" spans="2:5" ht="15">
      <c r="B14" s="13">
        <v>10301</v>
      </c>
      <c r="C14" s="54" t="s">
        <v>11</v>
      </c>
      <c r="D14" s="39">
        <v>136200</v>
      </c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551200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18250</v>
      </c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>
        <v>0</v>
      </c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18250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74008</v>
      </c>
      <c r="E25" s="45"/>
    </row>
    <row r="26" spans="2:5" ht="15">
      <c r="B26" s="13">
        <v>30200</v>
      </c>
      <c r="C26" s="54" t="s">
        <v>28</v>
      </c>
      <c r="D26" s="39">
        <v>2000</v>
      </c>
      <c r="E26" s="45"/>
    </row>
    <row r="27" spans="2:5" ht="15">
      <c r="B27" s="13">
        <v>30300</v>
      </c>
      <c r="C27" s="54" t="s">
        <v>29</v>
      </c>
      <c r="D27" s="39">
        <v>10</v>
      </c>
      <c r="E27" s="45"/>
    </row>
    <row r="28" spans="2:5" ht="15">
      <c r="B28" s="13">
        <v>30400</v>
      </c>
      <c r="C28" s="54" t="s">
        <v>30</v>
      </c>
      <c r="D28" s="49">
        <v>5</v>
      </c>
      <c r="E28" s="45"/>
    </row>
    <row r="29" spans="2:5" ht="15">
      <c r="B29" s="13">
        <v>30500</v>
      </c>
      <c r="C29" s="54" t="s">
        <v>31</v>
      </c>
      <c r="D29" s="60">
        <v>32161.12</v>
      </c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108184.12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334200</v>
      </c>
      <c r="E33" s="59"/>
    </row>
    <row r="34" spans="2:5" ht="15">
      <c r="B34" s="13">
        <v>40300</v>
      </c>
      <c r="C34" s="54" t="s">
        <v>37</v>
      </c>
      <c r="D34" s="61">
        <v>0</v>
      </c>
      <c r="E34" s="45"/>
    </row>
    <row r="35" spans="2:5" ht="15">
      <c r="B35" s="13">
        <v>40400</v>
      </c>
      <c r="C35" s="54" t="s">
        <v>38</v>
      </c>
      <c r="D35" s="39">
        <v>3000</v>
      </c>
      <c r="E35" s="45"/>
    </row>
    <row r="36" spans="2:5" ht="15">
      <c r="B36" s="13">
        <v>40500</v>
      </c>
      <c r="C36" s="54" t="s">
        <v>39</v>
      </c>
      <c r="D36" s="49">
        <v>10000</v>
      </c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347200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195535</v>
      </c>
      <c r="E54" s="45"/>
    </row>
    <row r="55" spans="2:5" ht="15">
      <c r="B55" s="13">
        <v>90200</v>
      </c>
      <c r="C55" s="54" t="s">
        <v>62</v>
      </c>
      <c r="D55" s="61">
        <v>24700</v>
      </c>
      <c r="E55" s="62"/>
    </row>
    <row r="56" spans="2:5" ht="15.75" thickBot="1">
      <c r="B56" s="16">
        <v>90000</v>
      </c>
      <c r="C56" s="15" t="s">
        <v>63</v>
      </c>
      <c r="D56" s="48">
        <f>D54+D55</f>
        <v>220235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1245069.12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1245069.12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4"/>
  <sheetViews>
    <sheetView showGridLines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6" s="3" customFormat="1" ht="19.5" customHeight="1" thickBot="1">
      <c r="A3" s="106"/>
      <c r="B3" s="36" t="s">
        <v>143</v>
      </c>
      <c r="C3" s="20"/>
      <c r="D3" s="20"/>
      <c r="E3" s="20"/>
      <c r="F3" s="65" t="s">
        <v>145</v>
      </c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8" s="1" customFormat="1" ht="27.75" customHeight="1" thickBot="1" thickTop="1">
      <c r="A59" s="106"/>
      <c r="B59" s="111" t="s">
        <v>146</v>
      </c>
      <c r="C59" s="112"/>
      <c r="D59" s="63">
        <f>IF((Spese_Rendiconto_Anno0!BV53+Spese_Rendiconto_Anno0!BW53-Entrate_Rendiconto_Anno0!D58)&gt;0,Spese_Rendiconto_Anno0!BV53+Spese_Rendiconto_Anno0!BW53-Entrate_Rendiconto_Anno0!D58,0)</f>
        <v>0</v>
      </c>
      <c r="E59" s="64"/>
      <c r="F59" s="66" t="s">
        <v>144</v>
      </c>
      <c r="G59" s="10"/>
      <c r="H59" s="10"/>
    </row>
    <row r="60" spans="1:2" s="1" customFormat="1" ht="15" customHeight="1" thickTop="1">
      <c r="A60" s="106"/>
      <c r="B60" s="67" t="s">
        <v>133</v>
      </c>
    </row>
    <row r="61" spans="2:5" ht="15">
      <c r="B61" s="67" t="s">
        <v>134</v>
      </c>
      <c r="C61" s="1"/>
      <c r="D61" s="1"/>
      <c r="E61" s="1"/>
    </row>
    <row r="64" ht="15">
      <c r="C64" s="18"/>
    </row>
  </sheetData>
  <sheetProtection password="D3C7" sheet="1"/>
  <mergeCells count="5">
    <mergeCell ref="B57:C57"/>
    <mergeCell ref="B58:C58"/>
    <mergeCell ref="B59:C59"/>
    <mergeCell ref="A1:A65536"/>
    <mergeCell ref="B1:E2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31"/>
      <c r="AO1" s="131"/>
      <c r="AP1" s="131"/>
      <c r="AQ1" s="131"/>
      <c r="AR1" s="131"/>
      <c r="AS1" s="131"/>
      <c r="AT1" s="131"/>
      <c r="AU1" s="131"/>
      <c r="AV1" s="131"/>
      <c r="AW1" s="131"/>
      <c r="AX1" s="131"/>
      <c r="AY1" s="131"/>
      <c r="AZ1" s="131"/>
      <c r="BA1" s="131"/>
      <c r="BB1" s="131"/>
      <c r="BC1" s="131"/>
      <c r="BD1" s="131"/>
      <c r="BE1" s="131"/>
      <c r="BF1" s="131"/>
      <c r="BG1" s="131"/>
      <c r="BH1" s="131"/>
      <c r="BI1" s="131"/>
      <c r="BJ1" s="131"/>
      <c r="BK1" s="131"/>
      <c r="BL1" s="131"/>
      <c r="BM1" s="131"/>
      <c r="BN1" s="131"/>
      <c r="BO1" s="131"/>
      <c r="BP1" s="131"/>
      <c r="BQ1" s="131"/>
      <c r="BR1" s="131"/>
      <c r="BS1" s="131"/>
      <c r="BT1" s="131"/>
      <c r="BU1" s="131"/>
      <c r="BV1" s="131"/>
      <c r="BW1" s="131"/>
      <c r="BX1" s="131"/>
    </row>
    <row r="2" spans="2:76" ht="15" customHeight="1"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  <c r="AO2" s="131"/>
      <c r="AP2" s="131"/>
      <c r="AQ2" s="131"/>
      <c r="AR2" s="131"/>
      <c r="AS2" s="131"/>
      <c r="AT2" s="131"/>
      <c r="AU2" s="131"/>
      <c r="AV2" s="131"/>
      <c r="AW2" s="131"/>
      <c r="AX2" s="131"/>
      <c r="AY2" s="131"/>
      <c r="AZ2" s="131"/>
      <c r="BA2" s="131"/>
      <c r="BB2" s="131"/>
      <c r="BC2" s="131"/>
      <c r="BD2" s="131"/>
      <c r="BE2" s="131"/>
      <c r="BF2" s="131"/>
      <c r="BG2" s="131"/>
      <c r="BH2" s="131"/>
      <c r="BI2" s="131"/>
      <c r="BJ2" s="131"/>
      <c r="BK2" s="131"/>
      <c r="BL2" s="131"/>
      <c r="BM2" s="131"/>
      <c r="BN2" s="131"/>
      <c r="BO2" s="131"/>
      <c r="BP2" s="131"/>
      <c r="BQ2" s="131"/>
      <c r="BR2" s="131"/>
      <c r="BS2" s="131"/>
      <c r="BT2" s="131"/>
      <c r="BU2" s="131"/>
      <c r="BV2" s="131"/>
      <c r="BW2" s="131"/>
      <c r="BX2" s="131"/>
    </row>
    <row r="3" spans="1:76" s="21" customFormat="1" ht="19.5" customHeight="1" thickBot="1">
      <c r="A3" s="106"/>
      <c r="B3" s="36" t="s">
        <v>149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33" t="s">
        <v>137</v>
      </c>
      <c r="C4" s="134"/>
      <c r="D4" s="123">
        <v>1</v>
      </c>
      <c r="E4" s="124"/>
      <c r="F4" s="125"/>
      <c r="G4" s="124">
        <v>2</v>
      </c>
      <c r="H4" s="124"/>
      <c r="I4" s="125"/>
      <c r="J4" s="123">
        <v>3</v>
      </c>
      <c r="K4" s="124"/>
      <c r="L4" s="125"/>
      <c r="M4" s="123">
        <v>4</v>
      </c>
      <c r="N4" s="124"/>
      <c r="O4" s="125"/>
      <c r="P4" s="123">
        <v>5</v>
      </c>
      <c r="Q4" s="124"/>
      <c r="R4" s="125"/>
      <c r="S4" s="123">
        <v>6</v>
      </c>
      <c r="T4" s="124"/>
      <c r="U4" s="125"/>
      <c r="V4" s="123">
        <v>7</v>
      </c>
      <c r="W4" s="124"/>
      <c r="X4" s="125"/>
      <c r="Y4" s="123">
        <v>8</v>
      </c>
      <c r="Z4" s="124"/>
      <c r="AA4" s="125"/>
      <c r="AB4" s="123">
        <v>9</v>
      </c>
      <c r="AC4" s="124"/>
      <c r="AD4" s="125"/>
      <c r="AE4" s="123">
        <v>10</v>
      </c>
      <c r="AF4" s="124"/>
      <c r="AG4" s="125"/>
      <c r="AH4" s="123">
        <v>11</v>
      </c>
      <c r="AI4" s="124"/>
      <c r="AJ4" s="125"/>
      <c r="AK4" s="123">
        <v>12</v>
      </c>
      <c r="AL4" s="124"/>
      <c r="AM4" s="125"/>
      <c r="AN4" s="123">
        <v>13</v>
      </c>
      <c r="AO4" s="124"/>
      <c r="AP4" s="125"/>
      <c r="AQ4" s="123">
        <v>14</v>
      </c>
      <c r="AR4" s="124"/>
      <c r="AS4" s="125"/>
      <c r="AT4" s="123">
        <v>15</v>
      </c>
      <c r="AU4" s="124"/>
      <c r="AV4" s="125"/>
      <c r="AW4" s="123">
        <v>16</v>
      </c>
      <c r="AX4" s="124"/>
      <c r="AY4" s="125"/>
      <c r="AZ4" s="123">
        <v>17</v>
      </c>
      <c r="BA4" s="124"/>
      <c r="BB4" s="125"/>
      <c r="BC4" s="123">
        <v>18</v>
      </c>
      <c r="BD4" s="124"/>
      <c r="BE4" s="125"/>
      <c r="BF4" s="123">
        <v>19</v>
      </c>
      <c r="BG4" s="124"/>
      <c r="BH4" s="125"/>
      <c r="BI4" s="123">
        <v>20</v>
      </c>
      <c r="BJ4" s="124"/>
      <c r="BK4" s="125"/>
      <c r="BL4" s="123">
        <v>50</v>
      </c>
      <c r="BM4" s="124"/>
      <c r="BN4" s="125"/>
      <c r="BO4" s="123">
        <v>60</v>
      </c>
      <c r="BP4" s="124"/>
      <c r="BQ4" s="125"/>
      <c r="BR4" s="123">
        <v>99</v>
      </c>
      <c r="BS4" s="124"/>
      <c r="BT4" s="125"/>
      <c r="BU4" s="115" t="s">
        <v>130</v>
      </c>
      <c r="BV4" s="117" t="s">
        <v>131</v>
      </c>
      <c r="BW4" s="118"/>
      <c r="BX4" s="119"/>
    </row>
    <row r="5" spans="2:76" ht="24" customHeight="1">
      <c r="B5" s="135"/>
      <c r="C5" s="136"/>
      <c r="D5" s="126" t="s">
        <v>70</v>
      </c>
      <c r="E5" s="127"/>
      <c r="F5" s="128"/>
      <c r="G5" s="127" t="s">
        <v>71</v>
      </c>
      <c r="H5" s="127"/>
      <c r="I5" s="128"/>
      <c r="J5" s="126" t="s">
        <v>72</v>
      </c>
      <c r="K5" s="127"/>
      <c r="L5" s="128"/>
      <c r="M5" s="126" t="s">
        <v>73</v>
      </c>
      <c r="N5" s="127"/>
      <c r="O5" s="128"/>
      <c r="P5" s="126" t="s">
        <v>74</v>
      </c>
      <c r="Q5" s="127"/>
      <c r="R5" s="128"/>
      <c r="S5" s="126" t="s">
        <v>75</v>
      </c>
      <c r="T5" s="127"/>
      <c r="U5" s="128"/>
      <c r="V5" s="126" t="s">
        <v>76</v>
      </c>
      <c r="W5" s="127"/>
      <c r="X5" s="128"/>
      <c r="Y5" s="126" t="s">
        <v>77</v>
      </c>
      <c r="Z5" s="127"/>
      <c r="AA5" s="128"/>
      <c r="AB5" s="126" t="s">
        <v>78</v>
      </c>
      <c r="AC5" s="127"/>
      <c r="AD5" s="128"/>
      <c r="AE5" s="126" t="s">
        <v>79</v>
      </c>
      <c r="AF5" s="127"/>
      <c r="AG5" s="128"/>
      <c r="AH5" s="126" t="s">
        <v>80</v>
      </c>
      <c r="AI5" s="127"/>
      <c r="AJ5" s="128"/>
      <c r="AK5" s="126" t="s">
        <v>81</v>
      </c>
      <c r="AL5" s="127"/>
      <c r="AM5" s="128"/>
      <c r="AN5" s="126" t="s">
        <v>82</v>
      </c>
      <c r="AO5" s="127"/>
      <c r="AP5" s="128"/>
      <c r="AQ5" s="126" t="s">
        <v>83</v>
      </c>
      <c r="AR5" s="127"/>
      <c r="AS5" s="128"/>
      <c r="AT5" s="126" t="s">
        <v>84</v>
      </c>
      <c r="AU5" s="127"/>
      <c r="AV5" s="128"/>
      <c r="AW5" s="126" t="s">
        <v>85</v>
      </c>
      <c r="AX5" s="127"/>
      <c r="AY5" s="128"/>
      <c r="AZ5" s="126" t="s">
        <v>86</v>
      </c>
      <c r="BA5" s="127"/>
      <c r="BB5" s="128"/>
      <c r="BC5" s="126" t="s">
        <v>87</v>
      </c>
      <c r="BD5" s="127"/>
      <c r="BE5" s="128"/>
      <c r="BF5" s="126" t="s">
        <v>88</v>
      </c>
      <c r="BG5" s="127"/>
      <c r="BH5" s="128"/>
      <c r="BI5" s="126" t="s">
        <v>89</v>
      </c>
      <c r="BJ5" s="127"/>
      <c r="BK5" s="128"/>
      <c r="BL5" s="126" t="s">
        <v>127</v>
      </c>
      <c r="BM5" s="127"/>
      <c r="BN5" s="128"/>
      <c r="BO5" s="126" t="s">
        <v>128</v>
      </c>
      <c r="BP5" s="127"/>
      <c r="BQ5" s="128"/>
      <c r="BR5" s="126" t="s">
        <v>129</v>
      </c>
      <c r="BS5" s="127"/>
      <c r="BT5" s="128"/>
      <c r="BU5" s="116"/>
      <c r="BV5" s="120"/>
      <c r="BW5" s="121"/>
      <c r="BX5" s="122"/>
    </row>
    <row r="6" spans="2:76" ht="15">
      <c r="B6" s="135"/>
      <c r="C6" s="136"/>
      <c r="D6" s="113" t="s">
        <v>67</v>
      </c>
      <c r="E6" s="114"/>
      <c r="F6" s="29" t="s">
        <v>69</v>
      </c>
      <c r="G6" s="132" t="s">
        <v>67</v>
      </c>
      <c r="H6" s="114"/>
      <c r="I6" s="29" t="s">
        <v>69</v>
      </c>
      <c r="J6" s="113" t="s">
        <v>67</v>
      </c>
      <c r="K6" s="114"/>
      <c r="L6" s="29" t="s">
        <v>69</v>
      </c>
      <c r="M6" s="113" t="s">
        <v>67</v>
      </c>
      <c r="N6" s="114"/>
      <c r="O6" s="29" t="s">
        <v>69</v>
      </c>
      <c r="P6" s="113" t="s">
        <v>67</v>
      </c>
      <c r="Q6" s="114"/>
      <c r="R6" s="29" t="s">
        <v>69</v>
      </c>
      <c r="S6" s="113" t="s">
        <v>67</v>
      </c>
      <c r="T6" s="114"/>
      <c r="U6" s="29" t="s">
        <v>69</v>
      </c>
      <c r="V6" s="113" t="s">
        <v>67</v>
      </c>
      <c r="W6" s="114"/>
      <c r="X6" s="29" t="s">
        <v>69</v>
      </c>
      <c r="Y6" s="113" t="s">
        <v>67</v>
      </c>
      <c r="Z6" s="114"/>
      <c r="AA6" s="29" t="s">
        <v>69</v>
      </c>
      <c r="AB6" s="113" t="s">
        <v>67</v>
      </c>
      <c r="AC6" s="114"/>
      <c r="AD6" s="29" t="s">
        <v>69</v>
      </c>
      <c r="AE6" s="113" t="s">
        <v>67</v>
      </c>
      <c r="AF6" s="114"/>
      <c r="AG6" s="29" t="s">
        <v>69</v>
      </c>
      <c r="AH6" s="113" t="s">
        <v>67</v>
      </c>
      <c r="AI6" s="114"/>
      <c r="AJ6" s="29" t="s">
        <v>69</v>
      </c>
      <c r="AK6" s="113" t="s">
        <v>67</v>
      </c>
      <c r="AL6" s="114"/>
      <c r="AM6" s="29" t="s">
        <v>69</v>
      </c>
      <c r="AN6" s="113" t="s">
        <v>67</v>
      </c>
      <c r="AO6" s="114"/>
      <c r="AP6" s="29" t="s">
        <v>69</v>
      </c>
      <c r="AQ6" s="113" t="s">
        <v>67</v>
      </c>
      <c r="AR6" s="114"/>
      <c r="AS6" s="29" t="s">
        <v>69</v>
      </c>
      <c r="AT6" s="113" t="s">
        <v>67</v>
      </c>
      <c r="AU6" s="114"/>
      <c r="AV6" s="29" t="s">
        <v>69</v>
      </c>
      <c r="AW6" s="113" t="s">
        <v>67</v>
      </c>
      <c r="AX6" s="114"/>
      <c r="AY6" s="29" t="s">
        <v>69</v>
      </c>
      <c r="AZ6" s="113" t="s">
        <v>67</v>
      </c>
      <c r="BA6" s="114"/>
      <c r="BB6" s="29" t="s">
        <v>69</v>
      </c>
      <c r="BC6" s="113" t="s">
        <v>67</v>
      </c>
      <c r="BD6" s="114"/>
      <c r="BE6" s="29" t="s">
        <v>69</v>
      </c>
      <c r="BF6" s="113" t="s">
        <v>67</v>
      </c>
      <c r="BG6" s="114"/>
      <c r="BH6" s="29" t="s">
        <v>69</v>
      </c>
      <c r="BI6" s="113" t="s">
        <v>67</v>
      </c>
      <c r="BJ6" s="114"/>
      <c r="BK6" s="29" t="s">
        <v>69</v>
      </c>
      <c r="BL6" s="113" t="s">
        <v>67</v>
      </c>
      <c r="BM6" s="114"/>
      <c r="BN6" s="29" t="s">
        <v>69</v>
      </c>
      <c r="BO6" s="113" t="s">
        <v>67</v>
      </c>
      <c r="BP6" s="114"/>
      <c r="BQ6" s="29" t="s">
        <v>69</v>
      </c>
      <c r="BR6" s="113" t="s">
        <v>67</v>
      </c>
      <c r="BS6" s="114"/>
      <c r="BT6" s="29" t="s">
        <v>69</v>
      </c>
      <c r="BU6" s="30" t="s">
        <v>67</v>
      </c>
      <c r="BV6" s="113" t="s">
        <v>67</v>
      </c>
      <c r="BW6" s="114"/>
      <c r="BX6" s="29" t="s">
        <v>69</v>
      </c>
    </row>
    <row r="7" spans="2:76" ht="34.5" thickBot="1">
      <c r="B7" s="137"/>
      <c r="C7" s="13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143465</v>
      </c>
      <c r="E10" s="89">
        <v>0</v>
      </c>
      <c r="F10" s="90">
        <v>165663.50000000003</v>
      </c>
      <c r="G10" s="88"/>
      <c r="H10" s="89"/>
      <c r="I10" s="90"/>
      <c r="J10" s="97">
        <v>9500</v>
      </c>
      <c r="K10" s="89">
        <v>0</v>
      </c>
      <c r="L10" s="101">
        <v>10853.080000000002</v>
      </c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>
        <v>29550</v>
      </c>
      <c r="AF10" s="89">
        <v>0</v>
      </c>
      <c r="AG10" s="90">
        <v>33717.21</v>
      </c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182515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210233.79</v>
      </c>
    </row>
    <row r="11" spans="2:76" ht="15">
      <c r="B11" s="13">
        <v>102</v>
      </c>
      <c r="C11" s="25" t="s">
        <v>92</v>
      </c>
      <c r="D11" s="88">
        <v>12256</v>
      </c>
      <c r="E11" s="89">
        <v>0</v>
      </c>
      <c r="F11" s="90">
        <v>15632.95</v>
      </c>
      <c r="G11" s="88"/>
      <c r="H11" s="89"/>
      <c r="I11" s="90"/>
      <c r="J11" s="97">
        <v>950</v>
      </c>
      <c r="K11" s="89">
        <v>0</v>
      </c>
      <c r="L11" s="101">
        <v>1042.9</v>
      </c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>
        <v>2000</v>
      </c>
      <c r="AF11" s="89">
        <v>0</v>
      </c>
      <c r="AG11" s="90">
        <v>2286.85</v>
      </c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15206</v>
      </c>
      <c r="BW11" s="77">
        <f t="shared" si="1"/>
        <v>0</v>
      </c>
      <c r="BX11" s="79">
        <f t="shared" si="2"/>
        <v>18962.699999999997</v>
      </c>
    </row>
    <row r="12" spans="2:76" ht="15">
      <c r="B12" s="13">
        <v>103</v>
      </c>
      <c r="C12" s="25" t="s">
        <v>93</v>
      </c>
      <c r="D12" s="88">
        <v>100390</v>
      </c>
      <c r="E12" s="89">
        <v>0</v>
      </c>
      <c r="F12" s="90">
        <v>142960.6</v>
      </c>
      <c r="G12" s="88"/>
      <c r="H12" s="89"/>
      <c r="I12" s="90"/>
      <c r="J12" s="97">
        <v>2000</v>
      </c>
      <c r="K12" s="89">
        <v>0</v>
      </c>
      <c r="L12" s="101">
        <v>2677.56</v>
      </c>
      <c r="M12" s="91">
        <v>65600</v>
      </c>
      <c r="N12" s="89">
        <v>0</v>
      </c>
      <c r="O12" s="90">
        <v>84138.85</v>
      </c>
      <c r="P12" s="91"/>
      <c r="Q12" s="89"/>
      <c r="R12" s="90"/>
      <c r="S12" s="91">
        <v>4000</v>
      </c>
      <c r="T12" s="89">
        <v>0</v>
      </c>
      <c r="U12" s="90">
        <v>4294.12</v>
      </c>
      <c r="V12" s="91">
        <v>1000</v>
      </c>
      <c r="W12" s="89">
        <v>0</v>
      </c>
      <c r="X12" s="90">
        <v>1121.77</v>
      </c>
      <c r="Y12" s="91"/>
      <c r="Z12" s="89"/>
      <c r="AA12" s="90"/>
      <c r="AB12" s="91">
        <v>105150</v>
      </c>
      <c r="AC12" s="89">
        <v>0</v>
      </c>
      <c r="AD12" s="90">
        <v>119467.84</v>
      </c>
      <c r="AE12" s="91">
        <v>40000</v>
      </c>
      <c r="AF12" s="89">
        <v>0</v>
      </c>
      <c r="AG12" s="90">
        <v>51252.58</v>
      </c>
      <c r="AH12" s="91">
        <v>0</v>
      </c>
      <c r="AI12" s="89">
        <v>0</v>
      </c>
      <c r="AJ12" s="90">
        <v>0</v>
      </c>
      <c r="AK12" s="91">
        <v>900</v>
      </c>
      <c r="AL12" s="89">
        <v>0</v>
      </c>
      <c r="AM12" s="90">
        <v>1233.73</v>
      </c>
      <c r="AN12" s="91">
        <v>1500</v>
      </c>
      <c r="AO12" s="89">
        <v>0</v>
      </c>
      <c r="AP12" s="90">
        <v>1547.9</v>
      </c>
      <c r="AQ12" s="91">
        <v>1400</v>
      </c>
      <c r="AR12" s="89">
        <v>0</v>
      </c>
      <c r="AS12" s="90">
        <v>1784.86</v>
      </c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321940</v>
      </c>
      <c r="BW12" s="77">
        <f t="shared" si="1"/>
        <v>0</v>
      </c>
      <c r="BX12" s="79">
        <f t="shared" si="2"/>
        <v>410479.81</v>
      </c>
    </row>
    <row r="13" spans="2:76" ht="15">
      <c r="B13" s="13">
        <v>104</v>
      </c>
      <c r="C13" s="25" t="s">
        <v>19</v>
      </c>
      <c r="D13" s="88">
        <v>1050</v>
      </c>
      <c r="E13" s="89">
        <v>0</v>
      </c>
      <c r="F13" s="90">
        <v>5690</v>
      </c>
      <c r="G13" s="88">
        <v>0</v>
      </c>
      <c r="H13" s="89">
        <v>0</v>
      </c>
      <c r="I13" s="90">
        <v>0</v>
      </c>
      <c r="J13" s="97"/>
      <c r="K13" s="89"/>
      <c r="L13" s="101"/>
      <c r="M13" s="91">
        <v>22800</v>
      </c>
      <c r="N13" s="89">
        <v>0</v>
      </c>
      <c r="O13" s="90">
        <v>24923.43</v>
      </c>
      <c r="P13" s="91">
        <v>0</v>
      </c>
      <c r="Q13" s="89">
        <v>0</v>
      </c>
      <c r="R13" s="90">
        <v>0</v>
      </c>
      <c r="S13" s="91">
        <v>0</v>
      </c>
      <c r="T13" s="89">
        <v>0</v>
      </c>
      <c r="U13" s="90">
        <v>0</v>
      </c>
      <c r="V13" s="91">
        <v>2100</v>
      </c>
      <c r="W13" s="89">
        <v>0</v>
      </c>
      <c r="X13" s="90">
        <v>2100</v>
      </c>
      <c r="Y13" s="91"/>
      <c r="Z13" s="89"/>
      <c r="AA13" s="90"/>
      <c r="AB13" s="91">
        <v>600</v>
      </c>
      <c r="AC13" s="89">
        <v>0</v>
      </c>
      <c r="AD13" s="90">
        <v>600</v>
      </c>
      <c r="AE13" s="91"/>
      <c r="AF13" s="89"/>
      <c r="AG13" s="90"/>
      <c r="AH13" s="91">
        <v>1200</v>
      </c>
      <c r="AI13" s="89">
        <v>0</v>
      </c>
      <c r="AJ13" s="90">
        <v>1200</v>
      </c>
      <c r="AK13" s="91">
        <v>46300</v>
      </c>
      <c r="AL13" s="89">
        <v>0</v>
      </c>
      <c r="AM13" s="90">
        <v>46300</v>
      </c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>
        <v>0</v>
      </c>
      <c r="BJ13" s="89">
        <v>0</v>
      </c>
      <c r="BK13" s="90">
        <v>0</v>
      </c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74050</v>
      </c>
      <c r="BW13" s="77">
        <f t="shared" si="1"/>
        <v>0</v>
      </c>
      <c r="BX13" s="79">
        <f t="shared" si="2"/>
        <v>80813.43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>
        <v>1020</v>
      </c>
      <c r="E16" s="89">
        <v>0</v>
      </c>
      <c r="F16" s="90">
        <v>1020</v>
      </c>
      <c r="G16" s="88"/>
      <c r="H16" s="89"/>
      <c r="I16" s="90"/>
      <c r="J16" s="97"/>
      <c r="K16" s="89"/>
      <c r="L16" s="101"/>
      <c r="M16" s="91">
        <v>2790</v>
      </c>
      <c r="N16" s="89">
        <v>0</v>
      </c>
      <c r="O16" s="90">
        <v>2790</v>
      </c>
      <c r="P16" s="97"/>
      <c r="Q16" s="89"/>
      <c r="R16" s="101"/>
      <c r="S16" s="91">
        <v>0</v>
      </c>
      <c r="T16" s="89">
        <v>0</v>
      </c>
      <c r="U16" s="90">
        <v>0</v>
      </c>
      <c r="V16" s="91">
        <v>20</v>
      </c>
      <c r="W16" s="89">
        <v>0</v>
      </c>
      <c r="X16" s="90">
        <v>20</v>
      </c>
      <c r="Y16" s="97"/>
      <c r="Z16" s="89"/>
      <c r="AA16" s="101"/>
      <c r="AB16" s="91"/>
      <c r="AC16" s="89"/>
      <c r="AD16" s="90"/>
      <c r="AE16" s="97">
        <v>0</v>
      </c>
      <c r="AF16" s="89">
        <v>0</v>
      </c>
      <c r="AG16" s="101">
        <v>0</v>
      </c>
      <c r="AH16" s="97"/>
      <c r="AI16" s="89"/>
      <c r="AJ16" s="101"/>
      <c r="AK16" s="97">
        <v>0</v>
      </c>
      <c r="AL16" s="89">
        <v>0</v>
      </c>
      <c r="AM16" s="101">
        <v>0</v>
      </c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0</v>
      </c>
      <c r="BM16" s="89">
        <v>0</v>
      </c>
      <c r="BN16" s="90">
        <v>0</v>
      </c>
      <c r="BO16" s="91"/>
      <c r="BP16" s="89"/>
      <c r="BQ16" s="90"/>
      <c r="BR16" s="97"/>
      <c r="BS16" s="89"/>
      <c r="BT16" s="101"/>
      <c r="BU16" s="76"/>
      <c r="BV16" s="85">
        <f t="shared" si="0"/>
        <v>3830</v>
      </c>
      <c r="BW16" s="77">
        <f t="shared" si="1"/>
        <v>0</v>
      </c>
      <c r="BX16" s="79">
        <f t="shared" si="2"/>
        <v>3830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>
        <v>800</v>
      </c>
      <c r="E18" s="89">
        <v>0</v>
      </c>
      <c r="F18" s="90">
        <v>800</v>
      </c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800</v>
      </c>
      <c r="BW18" s="77">
        <f t="shared" si="1"/>
        <v>0</v>
      </c>
      <c r="BX18" s="79">
        <f t="shared" si="2"/>
        <v>800</v>
      </c>
    </row>
    <row r="19" spans="2:76" ht="15">
      <c r="B19" s="13">
        <v>110</v>
      </c>
      <c r="C19" s="25" t="s">
        <v>98</v>
      </c>
      <c r="D19" s="88">
        <v>15500</v>
      </c>
      <c r="E19" s="89">
        <v>0</v>
      </c>
      <c r="F19" s="90">
        <v>15500</v>
      </c>
      <c r="G19" s="88"/>
      <c r="H19" s="89"/>
      <c r="I19" s="90"/>
      <c r="J19" s="97">
        <v>0</v>
      </c>
      <c r="K19" s="89">
        <v>0</v>
      </c>
      <c r="L19" s="101">
        <v>0</v>
      </c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>
        <v>300</v>
      </c>
      <c r="AF19" s="89">
        <v>0</v>
      </c>
      <c r="AG19" s="101">
        <v>300</v>
      </c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30865.120000000003</v>
      </c>
      <c r="BJ19" s="89">
        <v>0</v>
      </c>
      <c r="BK19" s="101">
        <v>0</v>
      </c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46665.12</v>
      </c>
      <c r="BW19" s="77">
        <f t="shared" si="1"/>
        <v>0</v>
      </c>
      <c r="BX19" s="79">
        <f t="shared" si="2"/>
        <v>15800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274481</v>
      </c>
      <c r="E20" s="78">
        <f t="shared" si="3"/>
        <v>0</v>
      </c>
      <c r="F20" s="79">
        <f t="shared" si="3"/>
        <v>347267.05000000005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12450</v>
      </c>
      <c r="K20" s="78">
        <f t="shared" si="3"/>
        <v>0</v>
      </c>
      <c r="L20" s="77">
        <f t="shared" si="3"/>
        <v>14573.54</v>
      </c>
      <c r="M20" s="98">
        <f t="shared" si="3"/>
        <v>91190</v>
      </c>
      <c r="N20" s="78">
        <f t="shared" si="3"/>
        <v>0</v>
      </c>
      <c r="O20" s="77">
        <f t="shared" si="3"/>
        <v>111852.28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4000</v>
      </c>
      <c r="T20" s="78">
        <f t="shared" si="3"/>
        <v>0</v>
      </c>
      <c r="U20" s="77">
        <f t="shared" si="3"/>
        <v>4294.12</v>
      </c>
      <c r="V20" s="98">
        <f t="shared" si="3"/>
        <v>3120</v>
      </c>
      <c r="W20" s="78">
        <f t="shared" si="3"/>
        <v>0</v>
      </c>
      <c r="X20" s="77">
        <f t="shared" si="3"/>
        <v>3241.77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105750</v>
      </c>
      <c r="AC20" s="78">
        <f t="shared" si="3"/>
        <v>0</v>
      </c>
      <c r="AD20" s="77">
        <f t="shared" si="3"/>
        <v>120067.84</v>
      </c>
      <c r="AE20" s="98">
        <f t="shared" si="3"/>
        <v>71850</v>
      </c>
      <c r="AF20" s="78">
        <f t="shared" si="3"/>
        <v>0</v>
      </c>
      <c r="AG20" s="77">
        <f t="shared" si="3"/>
        <v>87556.64</v>
      </c>
      <c r="AH20" s="98">
        <f t="shared" si="3"/>
        <v>1200</v>
      </c>
      <c r="AI20" s="78">
        <f t="shared" si="3"/>
        <v>0</v>
      </c>
      <c r="AJ20" s="77">
        <f t="shared" si="3"/>
        <v>1200</v>
      </c>
      <c r="AK20" s="98">
        <f t="shared" si="3"/>
        <v>47200</v>
      </c>
      <c r="AL20" s="78">
        <f t="shared" si="3"/>
        <v>0</v>
      </c>
      <c r="AM20" s="77">
        <f t="shared" si="3"/>
        <v>47533.73</v>
      </c>
      <c r="AN20" s="98">
        <f t="shared" si="3"/>
        <v>1500</v>
      </c>
      <c r="AO20" s="78">
        <f t="shared" si="3"/>
        <v>0</v>
      </c>
      <c r="AP20" s="77">
        <f t="shared" si="3"/>
        <v>1547.9</v>
      </c>
      <c r="AQ20" s="98">
        <f t="shared" si="3"/>
        <v>1400</v>
      </c>
      <c r="AR20" s="78">
        <f t="shared" si="3"/>
        <v>0</v>
      </c>
      <c r="AS20" s="77">
        <f t="shared" si="3"/>
        <v>1784.8600000000001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30865.120000000003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645006.12</v>
      </c>
      <c r="BW20" s="77">
        <f>BW10+BW11+BW12+BW13+BW14+BW15+BW16+BW17+BW18+BW19</f>
        <v>0</v>
      </c>
      <c r="BX20" s="95">
        <f>BX10+BX11+BX12+BX13+BX14+BX15+BX16+BX17+BX18+BX19</f>
        <v>740919.73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>
        <v>85700</v>
      </c>
      <c r="E24" s="89">
        <v>0</v>
      </c>
      <c r="F24" s="90">
        <v>258802.55</v>
      </c>
      <c r="G24" s="88"/>
      <c r="H24" s="89"/>
      <c r="I24" s="90"/>
      <c r="J24" s="97">
        <v>32300</v>
      </c>
      <c r="K24" s="89">
        <v>0</v>
      </c>
      <c r="L24" s="101">
        <v>32300</v>
      </c>
      <c r="M24" s="97">
        <v>180000</v>
      </c>
      <c r="N24" s="89">
        <v>0</v>
      </c>
      <c r="O24" s="101">
        <v>185002</v>
      </c>
      <c r="P24" s="97"/>
      <c r="Q24" s="89"/>
      <c r="R24" s="101"/>
      <c r="S24" s="97">
        <v>0</v>
      </c>
      <c r="T24" s="89">
        <v>0</v>
      </c>
      <c r="U24" s="101">
        <v>0</v>
      </c>
      <c r="V24" s="97"/>
      <c r="W24" s="89"/>
      <c r="X24" s="101"/>
      <c r="Y24" s="97">
        <v>0</v>
      </c>
      <c r="Z24" s="89">
        <v>0</v>
      </c>
      <c r="AA24" s="101">
        <v>69916.91</v>
      </c>
      <c r="AB24" s="97">
        <v>0</v>
      </c>
      <c r="AC24" s="89">
        <v>0</v>
      </c>
      <c r="AD24" s="101">
        <v>0</v>
      </c>
      <c r="AE24" s="97">
        <v>55000</v>
      </c>
      <c r="AF24" s="89">
        <v>0</v>
      </c>
      <c r="AG24" s="101">
        <v>110998</v>
      </c>
      <c r="AH24" s="97"/>
      <c r="AI24" s="89"/>
      <c r="AJ24" s="101"/>
      <c r="AK24" s="97">
        <v>30000</v>
      </c>
      <c r="AL24" s="89">
        <v>0</v>
      </c>
      <c r="AM24" s="101">
        <v>50000</v>
      </c>
      <c r="AN24" s="97"/>
      <c r="AO24" s="89"/>
      <c r="AP24" s="101"/>
      <c r="AQ24" s="97">
        <v>1500</v>
      </c>
      <c r="AR24" s="89">
        <v>0</v>
      </c>
      <c r="AS24" s="101">
        <v>1500</v>
      </c>
      <c r="AT24" s="97"/>
      <c r="AU24" s="89"/>
      <c r="AV24" s="101"/>
      <c r="AW24" s="97"/>
      <c r="AX24" s="89"/>
      <c r="AY24" s="101"/>
      <c r="AZ24" s="97">
        <v>50000</v>
      </c>
      <c r="BA24" s="89">
        <v>0</v>
      </c>
      <c r="BB24" s="101">
        <v>50000</v>
      </c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434500</v>
      </c>
      <c r="BW24" s="77">
        <f t="shared" si="4"/>
        <v>0</v>
      </c>
      <c r="BX24" s="79">
        <f t="shared" si="4"/>
        <v>758519.46</v>
      </c>
    </row>
    <row r="25" spans="2:76" ht="15">
      <c r="B25" s="13">
        <v>203</v>
      </c>
      <c r="C25" s="25" t="s">
        <v>105</v>
      </c>
      <c r="D25" s="88">
        <v>0</v>
      </c>
      <c r="E25" s="89">
        <v>0</v>
      </c>
      <c r="F25" s="90">
        <v>4325.820000000001</v>
      </c>
      <c r="G25" s="88"/>
      <c r="H25" s="89"/>
      <c r="I25" s="90"/>
      <c r="J25" s="97"/>
      <c r="K25" s="89"/>
      <c r="L25" s="101"/>
      <c r="M25" s="97"/>
      <c r="N25" s="89"/>
      <c r="O25" s="101"/>
      <c r="P25" s="97">
        <v>0</v>
      </c>
      <c r="Q25" s="89">
        <v>0</v>
      </c>
      <c r="R25" s="101">
        <v>0</v>
      </c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4325.820000000001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>
        <v>0</v>
      </c>
      <c r="Z26" s="89">
        <v>0</v>
      </c>
      <c r="AA26" s="101">
        <v>0</v>
      </c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>
        <v>0</v>
      </c>
      <c r="E27" s="89">
        <v>0</v>
      </c>
      <c r="F27" s="90">
        <v>4313.92</v>
      </c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>
        <v>0</v>
      </c>
      <c r="T27" s="89">
        <v>0</v>
      </c>
      <c r="U27" s="101">
        <v>0</v>
      </c>
      <c r="V27" s="97"/>
      <c r="W27" s="89"/>
      <c r="X27" s="101"/>
      <c r="Y27" s="97">
        <v>0</v>
      </c>
      <c r="Z27" s="89">
        <v>0</v>
      </c>
      <c r="AA27" s="101">
        <v>0</v>
      </c>
      <c r="AB27" s="97">
        <v>0</v>
      </c>
      <c r="AC27" s="89">
        <v>0</v>
      </c>
      <c r="AD27" s="101">
        <v>0</v>
      </c>
      <c r="AE27" s="97"/>
      <c r="AF27" s="89"/>
      <c r="AG27" s="101"/>
      <c r="AH27" s="97"/>
      <c r="AI27" s="89"/>
      <c r="AJ27" s="101"/>
      <c r="AK27" s="97">
        <v>0</v>
      </c>
      <c r="AL27" s="89">
        <v>0</v>
      </c>
      <c r="AM27" s="101">
        <v>0</v>
      </c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4313.92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85700</v>
      </c>
      <c r="E28" s="78">
        <f t="shared" si="5"/>
        <v>0</v>
      </c>
      <c r="F28" s="79">
        <f t="shared" si="5"/>
        <v>267442.29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32300</v>
      </c>
      <c r="K28" s="78">
        <f t="shared" si="5"/>
        <v>0</v>
      </c>
      <c r="L28" s="77">
        <f t="shared" si="5"/>
        <v>32300</v>
      </c>
      <c r="M28" s="98">
        <f t="shared" si="5"/>
        <v>180000</v>
      </c>
      <c r="N28" s="78">
        <f t="shared" si="5"/>
        <v>0</v>
      </c>
      <c r="O28" s="77">
        <f t="shared" si="5"/>
        <v>185002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69916.91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55000</v>
      </c>
      <c r="AF28" s="78">
        <f t="shared" si="5"/>
        <v>0</v>
      </c>
      <c r="AG28" s="77">
        <f t="shared" si="5"/>
        <v>110998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30000</v>
      </c>
      <c r="AL28" s="78">
        <f t="shared" si="6"/>
        <v>0</v>
      </c>
      <c r="AM28" s="77">
        <f t="shared" si="6"/>
        <v>50000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1500</v>
      </c>
      <c r="AR28" s="78">
        <f t="shared" si="6"/>
        <v>0</v>
      </c>
      <c r="AS28" s="77">
        <f t="shared" si="6"/>
        <v>1500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50000</v>
      </c>
      <c r="BA28" s="78">
        <f t="shared" si="6"/>
        <v>0</v>
      </c>
      <c r="BB28" s="77">
        <f t="shared" si="6"/>
        <v>50000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434500</v>
      </c>
      <c r="BW28" s="77">
        <f>BW23+BW24+BW25+BW26+BW27</f>
        <v>0</v>
      </c>
      <c r="BX28" s="95">
        <f>BX23+BX24+BX25+BX26+BX27</f>
        <v>767159.2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73440</v>
      </c>
      <c r="BM40" s="89">
        <v>0</v>
      </c>
      <c r="BN40" s="101">
        <v>73440</v>
      </c>
      <c r="BO40" s="97"/>
      <c r="BP40" s="89"/>
      <c r="BQ40" s="101"/>
      <c r="BR40" s="97"/>
      <c r="BS40" s="89"/>
      <c r="BT40" s="101"/>
      <c r="BU40" s="76"/>
      <c r="BV40" s="85">
        <f t="shared" si="10"/>
        <v>73440</v>
      </c>
      <c r="BW40" s="77">
        <f t="shared" si="10"/>
        <v>0</v>
      </c>
      <c r="BX40" s="79">
        <f t="shared" si="10"/>
        <v>73440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73440</v>
      </c>
      <c r="BM42" s="78">
        <f t="shared" si="12"/>
        <v>0</v>
      </c>
      <c r="BN42" s="77">
        <f t="shared" si="12"/>
        <v>73440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73440</v>
      </c>
      <c r="BW42" s="77">
        <f>BW38+BW39+BW40+BW41</f>
        <v>0</v>
      </c>
      <c r="BX42" s="95">
        <f>BX38+BX39+BX40+BX41</f>
        <v>73440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195535</v>
      </c>
      <c r="BS49" s="89">
        <v>0</v>
      </c>
      <c r="BT49" s="101">
        <v>228948.32</v>
      </c>
      <c r="BU49" s="76"/>
      <c r="BV49" s="85">
        <f aca="true" t="shared" si="15" ref="BV49:BX50">D49+G49+J49+M49+P49+S49+V49+Y49+AB49+AE49+AH49+AK49+AN49+AQ49+AT49+AW49+AZ49+BC49+BF49+BI49+BL49+BO49+BR49</f>
        <v>195535</v>
      </c>
      <c r="BW49" s="77">
        <f t="shared" si="15"/>
        <v>0</v>
      </c>
      <c r="BX49" s="79">
        <f t="shared" si="15"/>
        <v>228948.32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24700</v>
      </c>
      <c r="BS50" s="89">
        <v>0</v>
      </c>
      <c r="BT50" s="101">
        <v>31819.370000000003</v>
      </c>
      <c r="BU50" s="76"/>
      <c r="BV50" s="85">
        <f t="shared" si="15"/>
        <v>24700</v>
      </c>
      <c r="BW50" s="77">
        <f t="shared" si="15"/>
        <v>0</v>
      </c>
      <c r="BX50" s="79">
        <f t="shared" si="15"/>
        <v>31819.370000000003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220235</v>
      </c>
      <c r="BS51" s="78">
        <f>BS49+BS50</f>
        <v>0</v>
      </c>
      <c r="BT51" s="77">
        <f>BT49+BT50</f>
        <v>260767.69</v>
      </c>
      <c r="BU51" s="85"/>
      <c r="BV51" s="85">
        <f>BV49+BV50</f>
        <v>220235</v>
      </c>
      <c r="BW51" s="77">
        <f>BW49+BW50</f>
        <v>0</v>
      </c>
      <c r="BX51" s="95">
        <f>BX49+BX50</f>
        <v>260767.69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360181</v>
      </c>
      <c r="E53" s="86">
        <f t="shared" si="18"/>
        <v>0</v>
      </c>
      <c r="F53" s="86">
        <f t="shared" si="18"/>
        <v>614709.3400000001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44750</v>
      </c>
      <c r="K53" s="86">
        <f t="shared" si="18"/>
        <v>0</v>
      </c>
      <c r="L53" s="86">
        <f t="shared" si="18"/>
        <v>46873.54</v>
      </c>
      <c r="M53" s="86">
        <f t="shared" si="18"/>
        <v>271190</v>
      </c>
      <c r="N53" s="86">
        <f t="shared" si="18"/>
        <v>0</v>
      </c>
      <c r="O53" s="86">
        <f t="shared" si="18"/>
        <v>296854.28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4000</v>
      </c>
      <c r="T53" s="86">
        <f t="shared" si="18"/>
        <v>0</v>
      </c>
      <c r="U53" s="86">
        <f t="shared" si="18"/>
        <v>4294.12</v>
      </c>
      <c r="V53" s="86">
        <f t="shared" si="18"/>
        <v>3120</v>
      </c>
      <c r="W53" s="86">
        <f t="shared" si="18"/>
        <v>0</v>
      </c>
      <c r="X53" s="86">
        <f t="shared" si="18"/>
        <v>3241.77</v>
      </c>
      <c r="Y53" s="86">
        <f t="shared" si="18"/>
        <v>0</v>
      </c>
      <c r="Z53" s="86">
        <f t="shared" si="18"/>
        <v>0</v>
      </c>
      <c r="AA53" s="86">
        <f t="shared" si="18"/>
        <v>69916.91</v>
      </c>
      <c r="AB53" s="86">
        <f t="shared" si="18"/>
        <v>105750</v>
      </c>
      <c r="AC53" s="86">
        <f t="shared" si="18"/>
        <v>0</v>
      </c>
      <c r="AD53" s="86">
        <f t="shared" si="18"/>
        <v>120067.84</v>
      </c>
      <c r="AE53" s="86">
        <f t="shared" si="18"/>
        <v>126850</v>
      </c>
      <c r="AF53" s="86">
        <f t="shared" si="18"/>
        <v>0</v>
      </c>
      <c r="AG53" s="86">
        <f t="shared" si="18"/>
        <v>198554.64</v>
      </c>
      <c r="AH53" s="86">
        <f t="shared" si="18"/>
        <v>1200</v>
      </c>
      <c r="AI53" s="86">
        <f t="shared" si="18"/>
        <v>0</v>
      </c>
      <c r="AJ53" s="86">
        <f aca="true" t="shared" si="19" ref="AJ53:BT53">AJ20+AJ28+AJ35+AJ42+AJ46+AJ51</f>
        <v>1200</v>
      </c>
      <c r="AK53" s="86">
        <f t="shared" si="19"/>
        <v>77200</v>
      </c>
      <c r="AL53" s="86">
        <f t="shared" si="19"/>
        <v>0</v>
      </c>
      <c r="AM53" s="86">
        <f t="shared" si="19"/>
        <v>97533.73000000001</v>
      </c>
      <c r="AN53" s="86">
        <f t="shared" si="19"/>
        <v>1500</v>
      </c>
      <c r="AO53" s="86">
        <f t="shared" si="19"/>
        <v>0</v>
      </c>
      <c r="AP53" s="86">
        <f t="shared" si="19"/>
        <v>1547.9</v>
      </c>
      <c r="AQ53" s="86">
        <f t="shared" si="19"/>
        <v>2900</v>
      </c>
      <c r="AR53" s="86">
        <f t="shared" si="19"/>
        <v>0</v>
      </c>
      <c r="AS53" s="86">
        <f t="shared" si="19"/>
        <v>3284.86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50000</v>
      </c>
      <c r="BA53" s="86">
        <f t="shared" si="19"/>
        <v>0</v>
      </c>
      <c r="BB53" s="86">
        <f t="shared" si="19"/>
        <v>50000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30865.120000000003</v>
      </c>
      <c r="BJ53" s="86">
        <f t="shared" si="19"/>
        <v>0</v>
      </c>
      <c r="BK53" s="86">
        <f t="shared" si="19"/>
        <v>0</v>
      </c>
      <c r="BL53" s="86">
        <f t="shared" si="19"/>
        <v>73440</v>
      </c>
      <c r="BM53" s="86">
        <f t="shared" si="19"/>
        <v>0</v>
      </c>
      <c r="BN53" s="86">
        <f t="shared" si="19"/>
        <v>73440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220235</v>
      </c>
      <c r="BS53" s="86">
        <f t="shared" si="19"/>
        <v>0</v>
      </c>
      <c r="BT53" s="86">
        <f t="shared" si="19"/>
        <v>260767.69</v>
      </c>
      <c r="BU53" s="86">
        <f>BU8</f>
        <v>0</v>
      </c>
      <c r="BV53" s="102">
        <f>BV8+BV20+BV28+BV35+BV42+BV46+BV51</f>
        <v>1373181.12</v>
      </c>
      <c r="BW53" s="87">
        <f>BW20+BW28+BW35+BW42+BW46+BW51</f>
        <v>0</v>
      </c>
      <c r="BX53" s="87">
        <f>BX20+BX28+BX35+BX42+BX46+BX51</f>
        <v>1842286.6199999999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B4:C7"/>
    <mergeCell ref="S4:U4"/>
    <mergeCell ref="S5:U5"/>
    <mergeCell ref="S6:T6"/>
    <mergeCell ref="J4:L4"/>
    <mergeCell ref="J5:L5"/>
    <mergeCell ref="J6:K6"/>
    <mergeCell ref="M4:O4"/>
    <mergeCell ref="M5:O5"/>
    <mergeCell ref="M6:N6"/>
    <mergeCell ref="D5:F5"/>
    <mergeCell ref="D6:E6"/>
    <mergeCell ref="G4:I4"/>
    <mergeCell ref="G5:I5"/>
    <mergeCell ref="G6:H6"/>
    <mergeCell ref="D4:F4"/>
    <mergeCell ref="A1:A65536"/>
    <mergeCell ref="B1:BX2"/>
    <mergeCell ref="P4:R4"/>
    <mergeCell ref="P5:R5"/>
    <mergeCell ref="P6:Q6"/>
    <mergeCell ref="V5:X5"/>
    <mergeCell ref="Y5:AA5"/>
    <mergeCell ref="AB5:AD5"/>
    <mergeCell ref="AE5:AG5"/>
    <mergeCell ref="AH5:AJ5"/>
    <mergeCell ref="V4:X4"/>
    <mergeCell ref="Y4:AA4"/>
    <mergeCell ref="AB4:AD4"/>
    <mergeCell ref="AE4:AG4"/>
    <mergeCell ref="AH4:AJ4"/>
    <mergeCell ref="AQ6:AR6"/>
    <mergeCell ref="AN4:AP4"/>
    <mergeCell ref="AQ4:AS4"/>
    <mergeCell ref="AK5:AM5"/>
    <mergeCell ref="AN5:AP5"/>
    <mergeCell ref="AK4:AM4"/>
    <mergeCell ref="AQ5:AS5"/>
    <mergeCell ref="AT5:AV5"/>
    <mergeCell ref="AT4:AV4"/>
    <mergeCell ref="V6:W6"/>
    <mergeCell ref="Y6:Z6"/>
    <mergeCell ref="AB6:AC6"/>
    <mergeCell ref="AE6:AF6"/>
    <mergeCell ref="AH6:AI6"/>
    <mergeCell ref="AK6:AL6"/>
    <mergeCell ref="AN6:AO6"/>
    <mergeCell ref="BF4:BH4"/>
    <mergeCell ref="BF5:BH5"/>
    <mergeCell ref="BF6:BG6"/>
    <mergeCell ref="AT6:AU6"/>
    <mergeCell ref="AW4:AY4"/>
    <mergeCell ref="AW5:AY5"/>
    <mergeCell ref="AW6:AX6"/>
    <mergeCell ref="AZ4:BB4"/>
    <mergeCell ref="AZ5:BB5"/>
    <mergeCell ref="AZ6:BA6"/>
    <mergeCell ref="BI4:BK4"/>
    <mergeCell ref="BI5:BK5"/>
    <mergeCell ref="BI6:BJ6"/>
    <mergeCell ref="B53:C53"/>
    <mergeCell ref="BL4:BN4"/>
    <mergeCell ref="BL5:BN5"/>
    <mergeCell ref="BL6:BM6"/>
    <mergeCell ref="BC4:BE4"/>
    <mergeCell ref="BC5:BE5"/>
    <mergeCell ref="BC6:BD6"/>
    <mergeCell ref="BU4:BU5"/>
    <mergeCell ref="BV6:BW6"/>
    <mergeCell ref="BV4:BX5"/>
    <mergeCell ref="BO4:BQ4"/>
    <mergeCell ref="BO5:BQ5"/>
    <mergeCell ref="BO6:BP6"/>
    <mergeCell ref="BR4:BT4"/>
    <mergeCell ref="BR5:BT5"/>
    <mergeCell ref="BR6:BS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31"/>
      <c r="AO1" s="131"/>
      <c r="AP1" s="131"/>
      <c r="AQ1" s="131"/>
      <c r="AR1" s="131"/>
      <c r="AS1" s="131"/>
      <c r="AT1" s="131"/>
      <c r="AU1" s="131"/>
      <c r="AV1" s="131"/>
      <c r="AW1" s="131"/>
      <c r="AX1" s="131"/>
      <c r="AY1" s="131"/>
      <c r="AZ1" s="131"/>
      <c r="BA1" s="131"/>
      <c r="BB1" s="131"/>
      <c r="BC1" s="131"/>
      <c r="BD1" s="131"/>
      <c r="BE1" s="131"/>
      <c r="BF1" s="131"/>
      <c r="BG1" s="131"/>
      <c r="BH1" s="131"/>
      <c r="BI1" s="131"/>
      <c r="BJ1" s="131"/>
      <c r="BK1" s="131"/>
      <c r="BL1" s="131"/>
      <c r="BM1" s="131"/>
      <c r="BN1" s="131"/>
      <c r="BO1" s="131"/>
      <c r="BP1" s="131"/>
      <c r="BQ1" s="131"/>
      <c r="BR1" s="131"/>
      <c r="BS1" s="131"/>
      <c r="BT1" s="131"/>
      <c r="BU1" s="131"/>
      <c r="BV1" s="131"/>
      <c r="BW1" s="131"/>
      <c r="BX1" s="131"/>
    </row>
    <row r="2" spans="2:76" ht="15" customHeight="1"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  <c r="AO2" s="131"/>
      <c r="AP2" s="131"/>
      <c r="AQ2" s="131"/>
      <c r="AR2" s="131"/>
      <c r="AS2" s="131"/>
      <c r="AT2" s="131"/>
      <c r="AU2" s="131"/>
      <c r="AV2" s="131"/>
      <c r="AW2" s="131"/>
      <c r="AX2" s="131"/>
      <c r="AY2" s="131"/>
      <c r="AZ2" s="131"/>
      <c r="BA2" s="131"/>
      <c r="BB2" s="131"/>
      <c r="BC2" s="131"/>
      <c r="BD2" s="131"/>
      <c r="BE2" s="131"/>
      <c r="BF2" s="131"/>
      <c r="BG2" s="131"/>
      <c r="BH2" s="131"/>
      <c r="BI2" s="131"/>
      <c r="BJ2" s="131"/>
      <c r="BK2" s="131"/>
      <c r="BL2" s="131"/>
      <c r="BM2" s="131"/>
      <c r="BN2" s="131"/>
      <c r="BO2" s="131"/>
      <c r="BP2" s="131"/>
      <c r="BQ2" s="131"/>
      <c r="BR2" s="131"/>
      <c r="BS2" s="131"/>
      <c r="BT2" s="131"/>
      <c r="BU2" s="131"/>
      <c r="BV2" s="131"/>
      <c r="BW2" s="131"/>
      <c r="BX2" s="131"/>
    </row>
    <row r="3" spans="1:76" s="21" customFormat="1" ht="19.5" customHeight="1" thickBot="1">
      <c r="A3" s="106"/>
      <c r="B3" s="105" t="s">
        <v>150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33" t="s">
        <v>137</v>
      </c>
      <c r="C4" s="134"/>
      <c r="D4" s="123">
        <v>1</v>
      </c>
      <c r="E4" s="124"/>
      <c r="F4" s="125"/>
      <c r="G4" s="124">
        <v>2</v>
      </c>
      <c r="H4" s="124"/>
      <c r="I4" s="125"/>
      <c r="J4" s="123">
        <v>3</v>
      </c>
      <c r="K4" s="124"/>
      <c r="L4" s="125"/>
      <c r="M4" s="123">
        <v>4</v>
      </c>
      <c r="N4" s="124"/>
      <c r="O4" s="125"/>
      <c r="P4" s="123">
        <v>5</v>
      </c>
      <c r="Q4" s="124"/>
      <c r="R4" s="125"/>
      <c r="S4" s="123">
        <v>6</v>
      </c>
      <c r="T4" s="124"/>
      <c r="U4" s="125"/>
      <c r="V4" s="123">
        <v>7</v>
      </c>
      <c r="W4" s="124"/>
      <c r="X4" s="125"/>
      <c r="Y4" s="123">
        <v>8</v>
      </c>
      <c r="Z4" s="124"/>
      <c r="AA4" s="125"/>
      <c r="AB4" s="123">
        <v>9</v>
      </c>
      <c r="AC4" s="124"/>
      <c r="AD4" s="125"/>
      <c r="AE4" s="123">
        <v>10</v>
      </c>
      <c r="AF4" s="124"/>
      <c r="AG4" s="125"/>
      <c r="AH4" s="123">
        <v>11</v>
      </c>
      <c r="AI4" s="124"/>
      <c r="AJ4" s="125"/>
      <c r="AK4" s="123">
        <v>12</v>
      </c>
      <c r="AL4" s="124"/>
      <c r="AM4" s="125"/>
      <c r="AN4" s="123">
        <v>13</v>
      </c>
      <c r="AO4" s="124"/>
      <c r="AP4" s="125"/>
      <c r="AQ4" s="123">
        <v>14</v>
      </c>
      <c r="AR4" s="124"/>
      <c r="AS4" s="125"/>
      <c r="AT4" s="123">
        <v>15</v>
      </c>
      <c r="AU4" s="124"/>
      <c r="AV4" s="125"/>
      <c r="AW4" s="123">
        <v>16</v>
      </c>
      <c r="AX4" s="124"/>
      <c r="AY4" s="125"/>
      <c r="AZ4" s="123">
        <v>17</v>
      </c>
      <c r="BA4" s="124"/>
      <c r="BB4" s="125"/>
      <c r="BC4" s="123">
        <v>18</v>
      </c>
      <c r="BD4" s="124"/>
      <c r="BE4" s="125"/>
      <c r="BF4" s="123">
        <v>19</v>
      </c>
      <c r="BG4" s="124"/>
      <c r="BH4" s="125"/>
      <c r="BI4" s="123">
        <v>20</v>
      </c>
      <c r="BJ4" s="124"/>
      <c r="BK4" s="125"/>
      <c r="BL4" s="123">
        <v>50</v>
      </c>
      <c r="BM4" s="124"/>
      <c r="BN4" s="125"/>
      <c r="BO4" s="123">
        <v>60</v>
      </c>
      <c r="BP4" s="124"/>
      <c r="BQ4" s="125"/>
      <c r="BR4" s="123">
        <v>99</v>
      </c>
      <c r="BS4" s="124"/>
      <c r="BT4" s="125"/>
      <c r="BU4" s="115" t="s">
        <v>130</v>
      </c>
      <c r="BV4" s="117" t="s">
        <v>131</v>
      </c>
      <c r="BW4" s="118"/>
      <c r="BX4" s="119"/>
    </row>
    <row r="5" spans="2:76" ht="24" customHeight="1">
      <c r="B5" s="135"/>
      <c r="C5" s="136"/>
      <c r="D5" s="126" t="s">
        <v>70</v>
      </c>
      <c r="E5" s="127"/>
      <c r="F5" s="128"/>
      <c r="G5" s="127" t="s">
        <v>71</v>
      </c>
      <c r="H5" s="127"/>
      <c r="I5" s="128"/>
      <c r="J5" s="126" t="s">
        <v>72</v>
      </c>
      <c r="K5" s="127"/>
      <c r="L5" s="128"/>
      <c r="M5" s="126" t="s">
        <v>73</v>
      </c>
      <c r="N5" s="127"/>
      <c r="O5" s="128"/>
      <c r="P5" s="126" t="s">
        <v>74</v>
      </c>
      <c r="Q5" s="127"/>
      <c r="R5" s="128"/>
      <c r="S5" s="126" t="s">
        <v>75</v>
      </c>
      <c r="T5" s="127"/>
      <c r="U5" s="128"/>
      <c r="V5" s="126" t="s">
        <v>76</v>
      </c>
      <c r="W5" s="127"/>
      <c r="X5" s="128"/>
      <c r="Y5" s="126" t="s">
        <v>77</v>
      </c>
      <c r="Z5" s="127"/>
      <c r="AA5" s="128"/>
      <c r="AB5" s="126" t="s">
        <v>78</v>
      </c>
      <c r="AC5" s="127"/>
      <c r="AD5" s="128"/>
      <c r="AE5" s="126" t="s">
        <v>79</v>
      </c>
      <c r="AF5" s="127"/>
      <c r="AG5" s="128"/>
      <c r="AH5" s="126" t="s">
        <v>80</v>
      </c>
      <c r="AI5" s="127"/>
      <c r="AJ5" s="128"/>
      <c r="AK5" s="126" t="s">
        <v>81</v>
      </c>
      <c r="AL5" s="127"/>
      <c r="AM5" s="128"/>
      <c r="AN5" s="126" t="s">
        <v>82</v>
      </c>
      <c r="AO5" s="127"/>
      <c r="AP5" s="128"/>
      <c r="AQ5" s="126" t="s">
        <v>83</v>
      </c>
      <c r="AR5" s="127"/>
      <c r="AS5" s="128"/>
      <c r="AT5" s="126" t="s">
        <v>84</v>
      </c>
      <c r="AU5" s="127"/>
      <c r="AV5" s="128"/>
      <c r="AW5" s="126" t="s">
        <v>85</v>
      </c>
      <c r="AX5" s="127"/>
      <c r="AY5" s="128"/>
      <c r="AZ5" s="126" t="s">
        <v>86</v>
      </c>
      <c r="BA5" s="127"/>
      <c r="BB5" s="128"/>
      <c r="BC5" s="126" t="s">
        <v>87</v>
      </c>
      <c r="BD5" s="127"/>
      <c r="BE5" s="128"/>
      <c r="BF5" s="126" t="s">
        <v>88</v>
      </c>
      <c r="BG5" s="127"/>
      <c r="BH5" s="128"/>
      <c r="BI5" s="126" t="s">
        <v>89</v>
      </c>
      <c r="BJ5" s="127"/>
      <c r="BK5" s="128"/>
      <c r="BL5" s="126" t="s">
        <v>127</v>
      </c>
      <c r="BM5" s="127"/>
      <c r="BN5" s="128"/>
      <c r="BO5" s="126" t="s">
        <v>128</v>
      </c>
      <c r="BP5" s="127"/>
      <c r="BQ5" s="128"/>
      <c r="BR5" s="126" t="s">
        <v>129</v>
      </c>
      <c r="BS5" s="127"/>
      <c r="BT5" s="128"/>
      <c r="BU5" s="116"/>
      <c r="BV5" s="120"/>
      <c r="BW5" s="121"/>
      <c r="BX5" s="122"/>
    </row>
    <row r="6" spans="2:76" ht="15">
      <c r="B6" s="135"/>
      <c r="C6" s="136"/>
      <c r="D6" s="113" t="s">
        <v>67</v>
      </c>
      <c r="E6" s="114"/>
      <c r="F6" s="29" t="s">
        <v>69</v>
      </c>
      <c r="G6" s="132" t="s">
        <v>67</v>
      </c>
      <c r="H6" s="114"/>
      <c r="I6" s="29" t="s">
        <v>69</v>
      </c>
      <c r="J6" s="113" t="s">
        <v>67</v>
      </c>
      <c r="K6" s="114"/>
      <c r="L6" s="29" t="s">
        <v>69</v>
      </c>
      <c r="M6" s="113" t="s">
        <v>67</v>
      </c>
      <c r="N6" s="114"/>
      <c r="O6" s="29" t="s">
        <v>69</v>
      </c>
      <c r="P6" s="113" t="s">
        <v>67</v>
      </c>
      <c r="Q6" s="114"/>
      <c r="R6" s="29" t="s">
        <v>69</v>
      </c>
      <c r="S6" s="113" t="s">
        <v>67</v>
      </c>
      <c r="T6" s="114"/>
      <c r="U6" s="29" t="s">
        <v>69</v>
      </c>
      <c r="V6" s="113" t="s">
        <v>67</v>
      </c>
      <c r="W6" s="114"/>
      <c r="X6" s="29" t="s">
        <v>69</v>
      </c>
      <c r="Y6" s="113" t="s">
        <v>67</v>
      </c>
      <c r="Z6" s="114"/>
      <c r="AA6" s="29" t="s">
        <v>69</v>
      </c>
      <c r="AB6" s="113" t="s">
        <v>67</v>
      </c>
      <c r="AC6" s="114"/>
      <c r="AD6" s="29" t="s">
        <v>69</v>
      </c>
      <c r="AE6" s="113" t="s">
        <v>67</v>
      </c>
      <c r="AF6" s="114"/>
      <c r="AG6" s="29" t="s">
        <v>69</v>
      </c>
      <c r="AH6" s="113" t="s">
        <v>67</v>
      </c>
      <c r="AI6" s="114"/>
      <c r="AJ6" s="29" t="s">
        <v>69</v>
      </c>
      <c r="AK6" s="113" t="s">
        <v>67</v>
      </c>
      <c r="AL6" s="114"/>
      <c r="AM6" s="29" t="s">
        <v>69</v>
      </c>
      <c r="AN6" s="113" t="s">
        <v>67</v>
      </c>
      <c r="AO6" s="114"/>
      <c r="AP6" s="29" t="s">
        <v>69</v>
      </c>
      <c r="AQ6" s="113" t="s">
        <v>67</v>
      </c>
      <c r="AR6" s="114"/>
      <c r="AS6" s="29" t="s">
        <v>69</v>
      </c>
      <c r="AT6" s="113" t="s">
        <v>67</v>
      </c>
      <c r="AU6" s="114"/>
      <c r="AV6" s="29" t="s">
        <v>69</v>
      </c>
      <c r="AW6" s="113" t="s">
        <v>67</v>
      </c>
      <c r="AX6" s="114"/>
      <c r="AY6" s="29" t="s">
        <v>69</v>
      </c>
      <c r="AZ6" s="113" t="s">
        <v>67</v>
      </c>
      <c r="BA6" s="114"/>
      <c r="BB6" s="29" t="s">
        <v>69</v>
      </c>
      <c r="BC6" s="113" t="s">
        <v>67</v>
      </c>
      <c r="BD6" s="114"/>
      <c r="BE6" s="29" t="s">
        <v>69</v>
      </c>
      <c r="BF6" s="113" t="s">
        <v>67</v>
      </c>
      <c r="BG6" s="114"/>
      <c r="BH6" s="29" t="s">
        <v>69</v>
      </c>
      <c r="BI6" s="113" t="s">
        <v>67</v>
      </c>
      <c r="BJ6" s="114"/>
      <c r="BK6" s="29" t="s">
        <v>69</v>
      </c>
      <c r="BL6" s="113" t="s">
        <v>67</v>
      </c>
      <c r="BM6" s="114"/>
      <c r="BN6" s="29" t="s">
        <v>69</v>
      </c>
      <c r="BO6" s="113" t="s">
        <v>67</v>
      </c>
      <c r="BP6" s="114"/>
      <c r="BQ6" s="29" t="s">
        <v>69</v>
      </c>
      <c r="BR6" s="113" t="s">
        <v>67</v>
      </c>
      <c r="BS6" s="114"/>
      <c r="BT6" s="29" t="s">
        <v>69</v>
      </c>
      <c r="BU6" s="30" t="s">
        <v>67</v>
      </c>
      <c r="BV6" s="113" t="s">
        <v>67</v>
      </c>
      <c r="BW6" s="114"/>
      <c r="BX6" s="29" t="s">
        <v>69</v>
      </c>
    </row>
    <row r="7" spans="2:76" ht="34.5" thickBot="1">
      <c r="B7" s="137"/>
      <c r="C7" s="13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150665</v>
      </c>
      <c r="E10" s="89">
        <v>0</v>
      </c>
      <c r="F10" s="90"/>
      <c r="G10" s="88"/>
      <c r="H10" s="89"/>
      <c r="I10" s="90"/>
      <c r="J10" s="97">
        <v>9500</v>
      </c>
      <c r="K10" s="89">
        <v>0</v>
      </c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>
        <v>29550</v>
      </c>
      <c r="AF10" s="89">
        <v>0</v>
      </c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189715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>
        <v>12706</v>
      </c>
      <c r="E11" s="89">
        <v>0</v>
      </c>
      <c r="F11" s="90"/>
      <c r="G11" s="88"/>
      <c r="H11" s="89"/>
      <c r="I11" s="90"/>
      <c r="J11" s="97">
        <v>950</v>
      </c>
      <c r="K11" s="89">
        <v>0</v>
      </c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>
        <v>2000</v>
      </c>
      <c r="AF11" s="89">
        <v>0</v>
      </c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15656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>
        <v>93890</v>
      </c>
      <c r="E12" s="89">
        <v>0</v>
      </c>
      <c r="F12" s="90"/>
      <c r="G12" s="88"/>
      <c r="H12" s="89"/>
      <c r="I12" s="90"/>
      <c r="J12" s="97">
        <v>2000</v>
      </c>
      <c r="K12" s="89">
        <v>0</v>
      </c>
      <c r="L12" s="101"/>
      <c r="M12" s="91">
        <v>65600</v>
      </c>
      <c r="N12" s="89">
        <v>0</v>
      </c>
      <c r="O12" s="90"/>
      <c r="P12" s="91"/>
      <c r="Q12" s="89"/>
      <c r="R12" s="90"/>
      <c r="S12" s="91">
        <v>4000</v>
      </c>
      <c r="T12" s="89">
        <v>0</v>
      </c>
      <c r="U12" s="90"/>
      <c r="V12" s="91">
        <v>1000</v>
      </c>
      <c r="W12" s="89">
        <v>0</v>
      </c>
      <c r="X12" s="90"/>
      <c r="Y12" s="91"/>
      <c r="Z12" s="89"/>
      <c r="AA12" s="90"/>
      <c r="AB12" s="91">
        <v>105150</v>
      </c>
      <c r="AC12" s="89">
        <v>0</v>
      </c>
      <c r="AD12" s="90"/>
      <c r="AE12" s="91">
        <v>40000</v>
      </c>
      <c r="AF12" s="89">
        <v>0</v>
      </c>
      <c r="AG12" s="90"/>
      <c r="AH12" s="91">
        <v>0</v>
      </c>
      <c r="AI12" s="89">
        <v>0</v>
      </c>
      <c r="AJ12" s="90"/>
      <c r="AK12" s="91">
        <v>900</v>
      </c>
      <c r="AL12" s="89">
        <v>0</v>
      </c>
      <c r="AM12" s="90"/>
      <c r="AN12" s="91">
        <v>1500</v>
      </c>
      <c r="AO12" s="89">
        <v>0</v>
      </c>
      <c r="AP12" s="90"/>
      <c r="AQ12" s="91">
        <v>1400</v>
      </c>
      <c r="AR12" s="89">
        <v>0</v>
      </c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315440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>
        <v>1050</v>
      </c>
      <c r="E13" s="89">
        <v>0</v>
      </c>
      <c r="F13" s="90"/>
      <c r="G13" s="88">
        <v>0</v>
      </c>
      <c r="H13" s="89">
        <v>0</v>
      </c>
      <c r="I13" s="90"/>
      <c r="J13" s="97"/>
      <c r="K13" s="89"/>
      <c r="L13" s="101"/>
      <c r="M13" s="91">
        <v>22800</v>
      </c>
      <c r="N13" s="89">
        <v>0</v>
      </c>
      <c r="O13" s="90"/>
      <c r="P13" s="91">
        <v>0</v>
      </c>
      <c r="Q13" s="89">
        <v>0</v>
      </c>
      <c r="R13" s="90"/>
      <c r="S13" s="91">
        <v>500</v>
      </c>
      <c r="T13" s="89">
        <v>0</v>
      </c>
      <c r="U13" s="90"/>
      <c r="V13" s="91">
        <v>2100</v>
      </c>
      <c r="W13" s="89">
        <v>0</v>
      </c>
      <c r="X13" s="90"/>
      <c r="Y13" s="91"/>
      <c r="Z13" s="89"/>
      <c r="AA13" s="90"/>
      <c r="AB13" s="91">
        <v>600</v>
      </c>
      <c r="AC13" s="89">
        <v>0</v>
      </c>
      <c r="AD13" s="90"/>
      <c r="AE13" s="91"/>
      <c r="AF13" s="89"/>
      <c r="AG13" s="90"/>
      <c r="AH13" s="91">
        <v>1200</v>
      </c>
      <c r="AI13" s="89">
        <v>0</v>
      </c>
      <c r="AJ13" s="90"/>
      <c r="AK13" s="91">
        <v>46300</v>
      </c>
      <c r="AL13" s="89">
        <v>0</v>
      </c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>
        <v>0</v>
      </c>
      <c r="BJ13" s="89">
        <v>0</v>
      </c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74550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>
        <v>770</v>
      </c>
      <c r="E16" s="89">
        <v>0</v>
      </c>
      <c r="F16" s="90"/>
      <c r="G16" s="88"/>
      <c r="H16" s="89"/>
      <c r="I16" s="90"/>
      <c r="J16" s="97"/>
      <c r="K16" s="89"/>
      <c r="L16" s="101"/>
      <c r="M16" s="91">
        <v>2090</v>
      </c>
      <c r="N16" s="89">
        <v>0</v>
      </c>
      <c r="O16" s="90"/>
      <c r="P16" s="97"/>
      <c r="Q16" s="89"/>
      <c r="R16" s="101"/>
      <c r="S16" s="91">
        <v>0</v>
      </c>
      <c r="T16" s="89">
        <v>0</v>
      </c>
      <c r="U16" s="90"/>
      <c r="V16" s="91">
        <v>0</v>
      </c>
      <c r="W16" s="89">
        <v>0</v>
      </c>
      <c r="X16" s="90"/>
      <c r="Y16" s="97"/>
      <c r="Z16" s="89"/>
      <c r="AA16" s="101"/>
      <c r="AB16" s="91"/>
      <c r="AC16" s="89"/>
      <c r="AD16" s="90"/>
      <c r="AE16" s="97">
        <v>0</v>
      </c>
      <c r="AF16" s="89">
        <v>0</v>
      </c>
      <c r="AG16" s="101"/>
      <c r="AH16" s="97"/>
      <c r="AI16" s="89"/>
      <c r="AJ16" s="101"/>
      <c r="AK16" s="97">
        <v>0</v>
      </c>
      <c r="AL16" s="89">
        <v>0</v>
      </c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0</v>
      </c>
      <c r="BM16" s="89">
        <v>0</v>
      </c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2860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>
        <v>800</v>
      </c>
      <c r="E18" s="89">
        <v>0</v>
      </c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800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>
        <v>15500</v>
      </c>
      <c r="E19" s="89">
        <v>0</v>
      </c>
      <c r="F19" s="90"/>
      <c r="G19" s="88"/>
      <c r="H19" s="89"/>
      <c r="I19" s="90"/>
      <c r="J19" s="97">
        <v>0</v>
      </c>
      <c r="K19" s="89">
        <v>0</v>
      </c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>
        <v>300</v>
      </c>
      <c r="AF19" s="89">
        <v>0</v>
      </c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30723.120000000003</v>
      </c>
      <c r="BJ19" s="89">
        <v>0</v>
      </c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46523.12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275381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12450</v>
      </c>
      <c r="K20" s="78">
        <f t="shared" si="1"/>
        <v>0</v>
      </c>
      <c r="L20" s="77">
        <f t="shared" si="1"/>
        <v>0</v>
      </c>
      <c r="M20" s="98">
        <f t="shared" si="1"/>
        <v>90490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4500</v>
      </c>
      <c r="T20" s="78">
        <f t="shared" si="1"/>
        <v>0</v>
      </c>
      <c r="U20" s="77">
        <f t="shared" si="1"/>
        <v>0</v>
      </c>
      <c r="V20" s="98">
        <f t="shared" si="1"/>
        <v>3100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105750</v>
      </c>
      <c r="AC20" s="78">
        <f t="shared" si="1"/>
        <v>0</v>
      </c>
      <c r="AD20" s="77">
        <f t="shared" si="1"/>
        <v>0</v>
      </c>
      <c r="AE20" s="98">
        <f t="shared" si="1"/>
        <v>71850</v>
      </c>
      <c r="AF20" s="78">
        <f t="shared" si="1"/>
        <v>0</v>
      </c>
      <c r="AG20" s="77">
        <f t="shared" si="1"/>
        <v>0</v>
      </c>
      <c r="AH20" s="98">
        <f t="shared" si="1"/>
        <v>1200</v>
      </c>
      <c r="AI20" s="78">
        <f t="shared" si="1"/>
        <v>0</v>
      </c>
      <c r="AJ20" s="77">
        <f t="shared" si="1"/>
        <v>0</v>
      </c>
      <c r="AK20" s="98">
        <f t="shared" si="1"/>
        <v>47200</v>
      </c>
      <c r="AL20" s="78">
        <f t="shared" si="1"/>
        <v>0</v>
      </c>
      <c r="AM20" s="77">
        <f t="shared" si="1"/>
        <v>0</v>
      </c>
      <c r="AN20" s="98">
        <f t="shared" si="1"/>
        <v>1500</v>
      </c>
      <c r="AO20" s="78">
        <f t="shared" si="1"/>
        <v>0</v>
      </c>
      <c r="AP20" s="77">
        <f t="shared" si="1"/>
        <v>0</v>
      </c>
      <c r="AQ20" s="98">
        <f t="shared" si="1"/>
        <v>1400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30723.120000000003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645544.12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>
        <v>86700</v>
      </c>
      <c r="E24" s="89">
        <v>0</v>
      </c>
      <c r="F24" s="90"/>
      <c r="G24" s="88"/>
      <c r="H24" s="89"/>
      <c r="I24" s="90"/>
      <c r="J24" s="97">
        <v>0</v>
      </c>
      <c r="K24" s="89">
        <v>0</v>
      </c>
      <c r="L24" s="101"/>
      <c r="M24" s="97">
        <v>50000</v>
      </c>
      <c r="N24" s="89">
        <v>0</v>
      </c>
      <c r="O24" s="101"/>
      <c r="P24" s="97"/>
      <c r="Q24" s="89"/>
      <c r="R24" s="101"/>
      <c r="S24" s="97">
        <v>6000</v>
      </c>
      <c r="T24" s="89">
        <v>0</v>
      </c>
      <c r="U24" s="101"/>
      <c r="V24" s="97"/>
      <c r="W24" s="89"/>
      <c r="X24" s="101"/>
      <c r="Y24" s="97">
        <v>0</v>
      </c>
      <c r="Z24" s="89">
        <v>0</v>
      </c>
      <c r="AA24" s="101"/>
      <c r="AB24" s="97">
        <v>0</v>
      </c>
      <c r="AC24" s="89">
        <v>0</v>
      </c>
      <c r="AD24" s="101"/>
      <c r="AE24" s="97">
        <v>250000</v>
      </c>
      <c r="AF24" s="89">
        <v>0</v>
      </c>
      <c r="AG24" s="101"/>
      <c r="AH24" s="97"/>
      <c r="AI24" s="89"/>
      <c r="AJ24" s="101"/>
      <c r="AK24" s="97">
        <v>0</v>
      </c>
      <c r="AL24" s="89">
        <v>0</v>
      </c>
      <c r="AM24" s="101"/>
      <c r="AN24" s="97"/>
      <c r="AO24" s="89"/>
      <c r="AP24" s="101"/>
      <c r="AQ24" s="97">
        <v>0</v>
      </c>
      <c r="AR24" s="89">
        <v>0</v>
      </c>
      <c r="AS24" s="101"/>
      <c r="AT24" s="97"/>
      <c r="AU24" s="89"/>
      <c r="AV24" s="101"/>
      <c r="AW24" s="97"/>
      <c r="AX24" s="89"/>
      <c r="AY24" s="101"/>
      <c r="AZ24" s="97">
        <v>180000</v>
      </c>
      <c r="BA24" s="89">
        <v>0</v>
      </c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572700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>
        <v>0</v>
      </c>
      <c r="E25" s="89">
        <v>0</v>
      </c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>
        <v>0</v>
      </c>
      <c r="Q25" s="89">
        <v>0</v>
      </c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>
        <v>0</v>
      </c>
      <c r="Z26" s="89">
        <v>0</v>
      </c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>
        <v>1500</v>
      </c>
      <c r="E27" s="89">
        <v>0</v>
      </c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>
        <v>0</v>
      </c>
      <c r="T27" s="89">
        <v>0</v>
      </c>
      <c r="U27" s="101"/>
      <c r="V27" s="97"/>
      <c r="W27" s="89"/>
      <c r="X27" s="101"/>
      <c r="Y27" s="97">
        <v>0</v>
      </c>
      <c r="Z27" s="89">
        <v>0</v>
      </c>
      <c r="AA27" s="101"/>
      <c r="AB27" s="97">
        <v>0</v>
      </c>
      <c r="AC27" s="89">
        <v>0</v>
      </c>
      <c r="AD27" s="101"/>
      <c r="AE27" s="97"/>
      <c r="AF27" s="89"/>
      <c r="AG27" s="101"/>
      <c r="AH27" s="97"/>
      <c r="AI27" s="89"/>
      <c r="AJ27" s="101"/>
      <c r="AK27" s="97">
        <v>0</v>
      </c>
      <c r="AL27" s="89">
        <v>0</v>
      </c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1500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88200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50000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6000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250000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180000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574200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35090</v>
      </c>
      <c r="BM40" s="89">
        <v>0</v>
      </c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35090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35090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35090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195535</v>
      </c>
      <c r="BS49" s="89">
        <v>0</v>
      </c>
      <c r="BT49" s="101"/>
      <c r="BU49" s="76"/>
      <c r="BV49" s="85">
        <f aca="true" t="shared" si="9" ref="BV49:BX50">D49+G49+J49+M49+P49+S49+V49+Y49+AB49+AE49+AH49+AK49+AN49+AQ49+AT49+AW49+AZ49+BC49+BF49+BI49+BL49+BO49+BR49</f>
        <v>195535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24700</v>
      </c>
      <c r="BS50" s="89">
        <v>0</v>
      </c>
      <c r="BT50" s="101"/>
      <c r="BU50" s="76"/>
      <c r="BV50" s="85">
        <f t="shared" si="9"/>
        <v>24700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220235</v>
      </c>
      <c r="BS51" s="78">
        <f>BS49+BS50</f>
        <v>0</v>
      </c>
      <c r="BT51" s="77">
        <f>BT49+BT50</f>
        <v>0</v>
      </c>
      <c r="BU51" s="85"/>
      <c r="BV51" s="85">
        <f>BV49+BV50</f>
        <v>220235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363581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12450</v>
      </c>
      <c r="K53" s="86">
        <f t="shared" si="11"/>
        <v>0</v>
      </c>
      <c r="L53" s="86">
        <f t="shared" si="11"/>
        <v>0</v>
      </c>
      <c r="M53" s="86">
        <f t="shared" si="11"/>
        <v>140490</v>
      </c>
      <c r="N53" s="86">
        <f t="shared" si="11"/>
        <v>0</v>
      </c>
      <c r="O53" s="86">
        <f t="shared" si="11"/>
        <v>0</v>
      </c>
      <c r="P53" s="86">
        <f t="shared" si="11"/>
        <v>0</v>
      </c>
      <c r="Q53" s="86">
        <f t="shared" si="11"/>
        <v>0</v>
      </c>
      <c r="R53" s="86">
        <f t="shared" si="11"/>
        <v>0</v>
      </c>
      <c r="S53" s="86">
        <f t="shared" si="11"/>
        <v>10500</v>
      </c>
      <c r="T53" s="86">
        <f t="shared" si="11"/>
        <v>0</v>
      </c>
      <c r="U53" s="86">
        <f t="shared" si="11"/>
        <v>0</v>
      </c>
      <c r="V53" s="86">
        <f t="shared" si="11"/>
        <v>3100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105750</v>
      </c>
      <c r="AC53" s="86">
        <f t="shared" si="11"/>
        <v>0</v>
      </c>
      <c r="AD53" s="86">
        <f t="shared" si="11"/>
        <v>0</v>
      </c>
      <c r="AE53" s="86">
        <f t="shared" si="11"/>
        <v>321850</v>
      </c>
      <c r="AF53" s="86">
        <f t="shared" si="11"/>
        <v>0</v>
      </c>
      <c r="AG53" s="86">
        <f t="shared" si="11"/>
        <v>0</v>
      </c>
      <c r="AH53" s="86">
        <f t="shared" si="11"/>
        <v>1200</v>
      </c>
      <c r="AI53" s="86">
        <f t="shared" si="11"/>
        <v>0</v>
      </c>
      <c r="AJ53" s="86">
        <f t="shared" si="11"/>
        <v>0</v>
      </c>
      <c r="AK53" s="86">
        <f t="shared" si="11"/>
        <v>47200</v>
      </c>
      <c r="AL53" s="86">
        <f t="shared" si="11"/>
        <v>0</v>
      </c>
      <c r="AM53" s="86">
        <f t="shared" si="11"/>
        <v>0</v>
      </c>
      <c r="AN53" s="86">
        <f t="shared" si="11"/>
        <v>1500</v>
      </c>
      <c r="AO53" s="86">
        <f t="shared" si="11"/>
        <v>0</v>
      </c>
      <c r="AP53" s="86">
        <f t="shared" si="11"/>
        <v>0</v>
      </c>
      <c r="AQ53" s="86">
        <f t="shared" si="11"/>
        <v>1400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180000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30723.120000000003</v>
      </c>
      <c r="BJ53" s="86">
        <f t="shared" si="11"/>
        <v>0</v>
      </c>
      <c r="BK53" s="86">
        <f t="shared" si="11"/>
        <v>0</v>
      </c>
      <c r="BL53" s="86">
        <f t="shared" si="11"/>
        <v>35090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220235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1475069.12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N5:AP5"/>
    <mergeCell ref="AQ5:AS5"/>
    <mergeCell ref="AT5:AV5"/>
    <mergeCell ref="AW5:AY5"/>
    <mergeCell ref="AZ5:BB5"/>
    <mergeCell ref="BC5:BE5"/>
    <mergeCell ref="V5:X5"/>
    <mergeCell ref="Y5:AA5"/>
    <mergeCell ref="AB5:AD5"/>
    <mergeCell ref="AE5:AG5"/>
    <mergeCell ref="AH5:AJ5"/>
    <mergeCell ref="AK5:AM5"/>
    <mergeCell ref="D5:F5"/>
    <mergeCell ref="G5:I5"/>
    <mergeCell ref="J5:L5"/>
    <mergeCell ref="M5:O5"/>
    <mergeCell ref="P5:R5"/>
    <mergeCell ref="S5:U5"/>
    <mergeCell ref="BI4:BK4"/>
    <mergeCell ref="BL4:BN4"/>
    <mergeCell ref="BO4:BQ4"/>
    <mergeCell ref="BR4:BT4"/>
    <mergeCell ref="BU4:BU5"/>
    <mergeCell ref="BV4:BX5"/>
    <mergeCell ref="AQ4:AS4"/>
    <mergeCell ref="AT4:AV4"/>
    <mergeCell ref="AW4:AY4"/>
    <mergeCell ref="AZ4:BB4"/>
    <mergeCell ref="BC4:BE4"/>
    <mergeCell ref="BF4:BH4"/>
    <mergeCell ref="Y4:AA4"/>
    <mergeCell ref="AB4:AD4"/>
    <mergeCell ref="AE4:AG4"/>
    <mergeCell ref="AH4:AJ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31"/>
      <c r="AO1" s="131"/>
      <c r="AP1" s="131"/>
      <c r="AQ1" s="131"/>
      <c r="AR1" s="131"/>
      <c r="AS1" s="131"/>
      <c r="AT1" s="131"/>
      <c r="AU1" s="131"/>
      <c r="AV1" s="131"/>
      <c r="AW1" s="131"/>
      <c r="AX1" s="131"/>
      <c r="AY1" s="131"/>
      <c r="AZ1" s="131"/>
      <c r="BA1" s="131"/>
      <c r="BB1" s="131"/>
      <c r="BC1" s="131"/>
      <c r="BD1" s="131"/>
      <c r="BE1" s="131"/>
      <c r="BF1" s="131"/>
      <c r="BG1" s="131"/>
      <c r="BH1" s="131"/>
      <c r="BI1" s="131"/>
      <c r="BJ1" s="131"/>
      <c r="BK1" s="131"/>
      <c r="BL1" s="131"/>
      <c r="BM1" s="131"/>
      <c r="BN1" s="131"/>
      <c r="BO1" s="131"/>
      <c r="BP1" s="131"/>
      <c r="BQ1" s="131"/>
      <c r="BR1" s="131"/>
      <c r="BS1" s="131"/>
      <c r="BT1" s="131"/>
      <c r="BU1" s="131"/>
      <c r="BV1" s="131"/>
      <c r="BW1" s="131"/>
      <c r="BX1" s="131"/>
    </row>
    <row r="2" spans="2:76" ht="15" customHeight="1"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  <c r="AO2" s="131"/>
      <c r="AP2" s="131"/>
      <c r="AQ2" s="131"/>
      <c r="AR2" s="131"/>
      <c r="AS2" s="131"/>
      <c r="AT2" s="131"/>
      <c r="AU2" s="131"/>
      <c r="AV2" s="131"/>
      <c r="AW2" s="131"/>
      <c r="AX2" s="131"/>
      <c r="AY2" s="131"/>
      <c r="AZ2" s="131"/>
      <c r="BA2" s="131"/>
      <c r="BB2" s="131"/>
      <c r="BC2" s="131"/>
      <c r="BD2" s="131"/>
      <c r="BE2" s="131"/>
      <c r="BF2" s="131"/>
      <c r="BG2" s="131"/>
      <c r="BH2" s="131"/>
      <c r="BI2" s="131"/>
      <c r="BJ2" s="131"/>
      <c r="BK2" s="131"/>
      <c r="BL2" s="131"/>
      <c r="BM2" s="131"/>
      <c r="BN2" s="131"/>
      <c r="BO2" s="131"/>
      <c r="BP2" s="131"/>
      <c r="BQ2" s="131"/>
      <c r="BR2" s="131"/>
      <c r="BS2" s="131"/>
      <c r="BT2" s="131"/>
      <c r="BU2" s="131"/>
      <c r="BV2" s="131"/>
      <c r="BW2" s="131"/>
      <c r="BX2" s="131"/>
    </row>
    <row r="3" spans="1:76" s="21" customFormat="1" ht="19.5" customHeight="1" thickBot="1">
      <c r="A3" s="106"/>
      <c r="B3" s="105" t="s">
        <v>142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33" t="s">
        <v>137</v>
      </c>
      <c r="C4" s="134"/>
      <c r="D4" s="123">
        <v>1</v>
      </c>
      <c r="E4" s="124"/>
      <c r="F4" s="125"/>
      <c r="G4" s="124">
        <v>2</v>
      </c>
      <c r="H4" s="124"/>
      <c r="I4" s="125"/>
      <c r="J4" s="123">
        <v>3</v>
      </c>
      <c r="K4" s="124"/>
      <c r="L4" s="125"/>
      <c r="M4" s="123">
        <v>4</v>
      </c>
      <c r="N4" s="124"/>
      <c r="O4" s="125"/>
      <c r="P4" s="123">
        <v>5</v>
      </c>
      <c r="Q4" s="124"/>
      <c r="R4" s="125"/>
      <c r="S4" s="123">
        <v>6</v>
      </c>
      <c r="T4" s="124"/>
      <c r="U4" s="125"/>
      <c r="V4" s="123">
        <v>7</v>
      </c>
      <c r="W4" s="124"/>
      <c r="X4" s="125"/>
      <c r="Y4" s="123">
        <v>8</v>
      </c>
      <c r="Z4" s="124"/>
      <c r="AA4" s="125"/>
      <c r="AB4" s="123">
        <v>9</v>
      </c>
      <c r="AC4" s="124"/>
      <c r="AD4" s="125"/>
      <c r="AE4" s="123">
        <v>10</v>
      </c>
      <c r="AF4" s="124"/>
      <c r="AG4" s="125"/>
      <c r="AH4" s="123">
        <v>11</v>
      </c>
      <c r="AI4" s="124"/>
      <c r="AJ4" s="125"/>
      <c r="AK4" s="123">
        <v>12</v>
      </c>
      <c r="AL4" s="124"/>
      <c r="AM4" s="125"/>
      <c r="AN4" s="123">
        <v>13</v>
      </c>
      <c r="AO4" s="124"/>
      <c r="AP4" s="125"/>
      <c r="AQ4" s="123">
        <v>14</v>
      </c>
      <c r="AR4" s="124"/>
      <c r="AS4" s="125"/>
      <c r="AT4" s="123">
        <v>15</v>
      </c>
      <c r="AU4" s="124"/>
      <c r="AV4" s="125"/>
      <c r="AW4" s="123">
        <v>16</v>
      </c>
      <c r="AX4" s="124"/>
      <c r="AY4" s="125"/>
      <c r="AZ4" s="123">
        <v>17</v>
      </c>
      <c r="BA4" s="124"/>
      <c r="BB4" s="125"/>
      <c r="BC4" s="123">
        <v>18</v>
      </c>
      <c r="BD4" s="124"/>
      <c r="BE4" s="125"/>
      <c r="BF4" s="123">
        <v>19</v>
      </c>
      <c r="BG4" s="124"/>
      <c r="BH4" s="125"/>
      <c r="BI4" s="123">
        <v>20</v>
      </c>
      <c r="BJ4" s="124"/>
      <c r="BK4" s="125"/>
      <c r="BL4" s="123">
        <v>50</v>
      </c>
      <c r="BM4" s="124"/>
      <c r="BN4" s="125"/>
      <c r="BO4" s="123">
        <v>60</v>
      </c>
      <c r="BP4" s="124"/>
      <c r="BQ4" s="125"/>
      <c r="BR4" s="123">
        <v>99</v>
      </c>
      <c r="BS4" s="124"/>
      <c r="BT4" s="125"/>
      <c r="BU4" s="115" t="s">
        <v>130</v>
      </c>
      <c r="BV4" s="117" t="s">
        <v>131</v>
      </c>
      <c r="BW4" s="118"/>
      <c r="BX4" s="119"/>
    </row>
    <row r="5" spans="2:76" ht="24" customHeight="1">
      <c r="B5" s="135"/>
      <c r="C5" s="136"/>
      <c r="D5" s="126" t="s">
        <v>70</v>
      </c>
      <c r="E5" s="127"/>
      <c r="F5" s="128"/>
      <c r="G5" s="127" t="s">
        <v>71</v>
      </c>
      <c r="H5" s="127"/>
      <c r="I5" s="128"/>
      <c r="J5" s="126" t="s">
        <v>72</v>
      </c>
      <c r="K5" s="127"/>
      <c r="L5" s="128"/>
      <c r="M5" s="126" t="s">
        <v>73</v>
      </c>
      <c r="N5" s="127"/>
      <c r="O5" s="128"/>
      <c r="P5" s="126" t="s">
        <v>74</v>
      </c>
      <c r="Q5" s="127"/>
      <c r="R5" s="128"/>
      <c r="S5" s="126" t="s">
        <v>75</v>
      </c>
      <c r="T5" s="127"/>
      <c r="U5" s="128"/>
      <c r="V5" s="126" t="s">
        <v>76</v>
      </c>
      <c r="W5" s="127"/>
      <c r="X5" s="128"/>
      <c r="Y5" s="126" t="s">
        <v>77</v>
      </c>
      <c r="Z5" s="127"/>
      <c r="AA5" s="128"/>
      <c r="AB5" s="126" t="s">
        <v>78</v>
      </c>
      <c r="AC5" s="127"/>
      <c r="AD5" s="128"/>
      <c r="AE5" s="126" t="s">
        <v>79</v>
      </c>
      <c r="AF5" s="127"/>
      <c r="AG5" s="128"/>
      <c r="AH5" s="126" t="s">
        <v>80</v>
      </c>
      <c r="AI5" s="127"/>
      <c r="AJ5" s="128"/>
      <c r="AK5" s="126" t="s">
        <v>81</v>
      </c>
      <c r="AL5" s="127"/>
      <c r="AM5" s="128"/>
      <c r="AN5" s="126" t="s">
        <v>82</v>
      </c>
      <c r="AO5" s="127"/>
      <c r="AP5" s="128"/>
      <c r="AQ5" s="126" t="s">
        <v>83</v>
      </c>
      <c r="AR5" s="127"/>
      <c r="AS5" s="128"/>
      <c r="AT5" s="126" t="s">
        <v>84</v>
      </c>
      <c r="AU5" s="127"/>
      <c r="AV5" s="128"/>
      <c r="AW5" s="126" t="s">
        <v>85</v>
      </c>
      <c r="AX5" s="127"/>
      <c r="AY5" s="128"/>
      <c r="AZ5" s="126" t="s">
        <v>86</v>
      </c>
      <c r="BA5" s="127"/>
      <c r="BB5" s="128"/>
      <c r="BC5" s="126" t="s">
        <v>87</v>
      </c>
      <c r="BD5" s="127"/>
      <c r="BE5" s="128"/>
      <c r="BF5" s="126" t="s">
        <v>88</v>
      </c>
      <c r="BG5" s="127"/>
      <c r="BH5" s="128"/>
      <c r="BI5" s="126" t="s">
        <v>89</v>
      </c>
      <c r="BJ5" s="127"/>
      <c r="BK5" s="128"/>
      <c r="BL5" s="126" t="s">
        <v>127</v>
      </c>
      <c r="BM5" s="127"/>
      <c r="BN5" s="128"/>
      <c r="BO5" s="126" t="s">
        <v>128</v>
      </c>
      <c r="BP5" s="127"/>
      <c r="BQ5" s="128"/>
      <c r="BR5" s="126" t="s">
        <v>129</v>
      </c>
      <c r="BS5" s="127"/>
      <c r="BT5" s="128"/>
      <c r="BU5" s="116"/>
      <c r="BV5" s="120"/>
      <c r="BW5" s="121"/>
      <c r="BX5" s="122"/>
    </row>
    <row r="6" spans="2:76" ht="15">
      <c r="B6" s="135"/>
      <c r="C6" s="136"/>
      <c r="D6" s="113" t="s">
        <v>67</v>
      </c>
      <c r="E6" s="114"/>
      <c r="F6" s="29" t="s">
        <v>69</v>
      </c>
      <c r="G6" s="132" t="s">
        <v>67</v>
      </c>
      <c r="H6" s="114"/>
      <c r="I6" s="29" t="s">
        <v>69</v>
      </c>
      <c r="J6" s="113" t="s">
        <v>67</v>
      </c>
      <c r="K6" s="114"/>
      <c r="L6" s="29" t="s">
        <v>69</v>
      </c>
      <c r="M6" s="113" t="s">
        <v>67</v>
      </c>
      <c r="N6" s="114"/>
      <c r="O6" s="29" t="s">
        <v>69</v>
      </c>
      <c r="P6" s="113" t="s">
        <v>67</v>
      </c>
      <c r="Q6" s="114"/>
      <c r="R6" s="29" t="s">
        <v>69</v>
      </c>
      <c r="S6" s="113" t="s">
        <v>67</v>
      </c>
      <c r="T6" s="114"/>
      <c r="U6" s="29" t="s">
        <v>69</v>
      </c>
      <c r="V6" s="113" t="s">
        <v>67</v>
      </c>
      <c r="W6" s="114"/>
      <c r="X6" s="29" t="s">
        <v>69</v>
      </c>
      <c r="Y6" s="113" t="s">
        <v>67</v>
      </c>
      <c r="Z6" s="114"/>
      <c r="AA6" s="29" t="s">
        <v>69</v>
      </c>
      <c r="AB6" s="113" t="s">
        <v>67</v>
      </c>
      <c r="AC6" s="114"/>
      <c r="AD6" s="29" t="s">
        <v>69</v>
      </c>
      <c r="AE6" s="113" t="s">
        <v>67</v>
      </c>
      <c r="AF6" s="114"/>
      <c r="AG6" s="29" t="s">
        <v>69</v>
      </c>
      <c r="AH6" s="113" t="s">
        <v>67</v>
      </c>
      <c r="AI6" s="114"/>
      <c r="AJ6" s="29" t="s">
        <v>69</v>
      </c>
      <c r="AK6" s="113" t="s">
        <v>67</v>
      </c>
      <c r="AL6" s="114"/>
      <c r="AM6" s="29" t="s">
        <v>69</v>
      </c>
      <c r="AN6" s="113" t="s">
        <v>67</v>
      </c>
      <c r="AO6" s="114"/>
      <c r="AP6" s="29" t="s">
        <v>69</v>
      </c>
      <c r="AQ6" s="113" t="s">
        <v>67</v>
      </c>
      <c r="AR6" s="114"/>
      <c r="AS6" s="29" t="s">
        <v>69</v>
      </c>
      <c r="AT6" s="113" t="s">
        <v>67</v>
      </c>
      <c r="AU6" s="114"/>
      <c r="AV6" s="29" t="s">
        <v>69</v>
      </c>
      <c r="AW6" s="113" t="s">
        <v>67</v>
      </c>
      <c r="AX6" s="114"/>
      <c r="AY6" s="29" t="s">
        <v>69</v>
      </c>
      <c r="AZ6" s="113" t="s">
        <v>67</v>
      </c>
      <c r="BA6" s="114"/>
      <c r="BB6" s="29" t="s">
        <v>69</v>
      </c>
      <c r="BC6" s="113" t="s">
        <v>67</v>
      </c>
      <c r="BD6" s="114"/>
      <c r="BE6" s="29" t="s">
        <v>69</v>
      </c>
      <c r="BF6" s="113" t="s">
        <v>67</v>
      </c>
      <c r="BG6" s="114"/>
      <c r="BH6" s="29" t="s">
        <v>69</v>
      </c>
      <c r="BI6" s="113" t="s">
        <v>67</v>
      </c>
      <c r="BJ6" s="114"/>
      <c r="BK6" s="29" t="s">
        <v>69</v>
      </c>
      <c r="BL6" s="113" t="s">
        <v>67</v>
      </c>
      <c r="BM6" s="114"/>
      <c r="BN6" s="29" t="s">
        <v>69</v>
      </c>
      <c r="BO6" s="113" t="s">
        <v>67</v>
      </c>
      <c r="BP6" s="114"/>
      <c r="BQ6" s="29" t="s">
        <v>69</v>
      </c>
      <c r="BR6" s="113" t="s">
        <v>67</v>
      </c>
      <c r="BS6" s="114"/>
      <c r="BT6" s="29" t="s">
        <v>69</v>
      </c>
      <c r="BU6" s="30" t="s">
        <v>67</v>
      </c>
      <c r="BV6" s="113" t="s">
        <v>67</v>
      </c>
      <c r="BW6" s="114"/>
      <c r="BX6" s="29" t="s">
        <v>69</v>
      </c>
    </row>
    <row r="7" spans="2:76" ht="34.5" thickBot="1">
      <c r="B7" s="137"/>
      <c r="C7" s="13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150665</v>
      </c>
      <c r="E10" s="89">
        <v>0</v>
      </c>
      <c r="F10" s="90"/>
      <c r="G10" s="88"/>
      <c r="H10" s="89"/>
      <c r="I10" s="90"/>
      <c r="J10" s="97">
        <v>9500</v>
      </c>
      <c r="K10" s="89">
        <v>0</v>
      </c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>
        <v>29550</v>
      </c>
      <c r="AF10" s="89">
        <v>0</v>
      </c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189715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>
        <v>12706</v>
      </c>
      <c r="E11" s="89">
        <v>0</v>
      </c>
      <c r="F11" s="90"/>
      <c r="G11" s="88"/>
      <c r="H11" s="89"/>
      <c r="I11" s="90"/>
      <c r="J11" s="97">
        <v>950</v>
      </c>
      <c r="K11" s="89">
        <v>0</v>
      </c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>
        <v>2000</v>
      </c>
      <c r="AF11" s="89">
        <v>0</v>
      </c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15656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>
        <v>93890</v>
      </c>
      <c r="E12" s="89">
        <v>0</v>
      </c>
      <c r="F12" s="90"/>
      <c r="G12" s="88"/>
      <c r="H12" s="89"/>
      <c r="I12" s="90"/>
      <c r="J12" s="97">
        <v>2000</v>
      </c>
      <c r="K12" s="89">
        <v>0</v>
      </c>
      <c r="L12" s="101"/>
      <c r="M12" s="91">
        <v>65600</v>
      </c>
      <c r="N12" s="89">
        <v>0</v>
      </c>
      <c r="O12" s="90"/>
      <c r="P12" s="91"/>
      <c r="Q12" s="89"/>
      <c r="R12" s="90"/>
      <c r="S12" s="91">
        <v>4000</v>
      </c>
      <c r="T12" s="89">
        <v>0</v>
      </c>
      <c r="U12" s="90"/>
      <c r="V12" s="91">
        <v>1000</v>
      </c>
      <c r="W12" s="89">
        <v>0</v>
      </c>
      <c r="X12" s="90"/>
      <c r="Y12" s="91"/>
      <c r="Z12" s="89"/>
      <c r="AA12" s="90"/>
      <c r="AB12" s="91">
        <v>105150</v>
      </c>
      <c r="AC12" s="89">
        <v>0</v>
      </c>
      <c r="AD12" s="90"/>
      <c r="AE12" s="91">
        <v>40000</v>
      </c>
      <c r="AF12" s="89">
        <v>0</v>
      </c>
      <c r="AG12" s="90"/>
      <c r="AH12" s="91">
        <v>0</v>
      </c>
      <c r="AI12" s="89">
        <v>0</v>
      </c>
      <c r="AJ12" s="90"/>
      <c r="AK12" s="91">
        <v>900</v>
      </c>
      <c r="AL12" s="89">
        <v>0</v>
      </c>
      <c r="AM12" s="90"/>
      <c r="AN12" s="91">
        <v>1500</v>
      </c>
      <c r="AO12" s="89">
        <v>0</v>
      </c>
      <c r="AP12" s="90"/>
      <c r="AQ12" s="91">
        <v>1400</v>
      </c>
      <c r="AR12" s="89">
        <v>0</v>
      </c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315440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>
        <v>1050</v>
      </c>
      <c r="E13" s="89">
        <v>0</v>
      </c>
      <c r="F13" s="90"/>
      <c r="G13" s="88">
        <v>0</v>
      </c>
      <c r="H13" s="89">
        <v>0</v>
      </c>
      <c r="I13" s="90"/>
      <c r="J13" s="97"/>
      <c r="K13" s="89"/>
      <c r="L13" s="101"/>
      <c r="M13" s="91">
        <v>22800</v>
      </c>
      <c r="N13" s="89">
        <v>0</v>
      </c>
      <c r="O13" s="90"/>
      <c r="P13" s="91">
        <v>0</v>
      </c>
      <c r="Q13" s="89">
        <v>0</v>
      </c>
      <c r="R13" s="90"/>
      <c r="S13" s="91">
        <v>500</v>
      </c>
      <c r="T13" s="89">
        <v>0</v>
      </c>
      <c r="U13" s="90"/>
      <c r="V13" s="91">
        <v>2100</v>
      </c>
      <c r="W13" s="89">
        <v>0</v>
      </c>
      <c r="X13" s="90"/>
      <c r="Y13" s="91"/>
      <c r="Z13" s="89"/>
      <c r="AA13" s="90"/>
      <c r="AB13" s="91">
        <v>600</v>
      </c>
      <c r="AC13" s="89">
        <v>0</v>
      </c>
      <c r="AD13" s="90"/>
      <c r="AE13" s="91"/>
      <c r="AF13" s="89"/>
      <c r="AG13" s="90"/>
      <c r="AH13" s="91">
        <v>1200</v>
      </c>
      <c r="AI13" s="89">
        <v>0</v>
      </c>
      <c r="AJ13" s="90"/>
      <c r="AK13" s="91">
        <v>46300</v>
      </c>
      <c r="AL13" s="89">
        <v>0</v>
      </c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>
        <v>0</v>
      </c>
      <c r="BJ13" s="89">
        <v>0</v>
      </c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74550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>
        <v>510</v>
      </c>
      <c r="E16" s="89">
        <v>0</v>
      </c>
      <c r="F16" s="90"/>
      <c r="G16" s="88"/>
      <c r="H16" s="89"/>
      <c r="I16" s="90"/>
      <c r="J16" s="97"/>
      <c r="K16" s="89"/>
      <c r="L16" s="101"/>
      <c r="M16" s="91">
        <v>1360</v>
      </c>
      <c r="N16" s="89">
        <v>0</v>
      </c>
      <c r="O16" s="90"/>
      <c r="P16" s="97"/>
      <c r="Q16" s="89"/>
      <c r="R16" s="101"/>
      <c r="S16" s="91">
        <v>0</v>
      </c>
      <c r="T16" s="89">
        <v>0</v>
      </c>
      <c r="U16" s="90"/>
      <c r="V16" s="91">
        <v>0</v>
      </c>
      <c r="W16" s="89">
        <v>0</v>
      </c>
      <c r="X16" s="90"/>
      <c r="Y16" s="97"/>
      <c r="Z16" s="89"/>
      <c r="AA16" s="101"/>
      <c r="AB16" s="91"/>
      <c r="AC16" s="89"/>
      <c r="AD16" s="90"/>
      <c r="AE16" s="97">
        <v>0</v>
      </c>
      <c r="AF16" s="89">
        <v>0</v>
      </c>
      <c r="AG16" s="101"/>
      <c r="AH16" s="97"/>
      <c r="AI16" s="89"/>
      <c r="AJ16" s="101"/>
      <c r="AK16" s="97">
        <v>0</v>
      </c>
      <c r="AL16" s="89">
        <v>0</v>
      </c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0</v>
      </c>
      <c r="BM16" s="89">
        <v>0</v>
      </c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1870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>
        <v>800</v>
      </c>
      <c r="E18" s="89">
        <v>0</v>
      </c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800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>
        <v>15500</v>
      </c>
      <c r="E19" s="89">
        <v>0</v>
      </c>
      <c r="F19" s="90"/>
      <c r="G19" s="88"/>
      <c r="H19" s="89"/>
      <c r="I19" s="90"/>
      <c r="J19" s="97">
        <v>0</v>
      </c>
      <c r="K19" s="89">
        <v>0</v>
      </c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>
        <v>300</v>
      </c>
      <c r="AF19" s="89">
        <v>0</v>
      </c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30943.120000000003</v>
      </c>
      <c r="BJ19" s="89">
        <v>0</v>
      </c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46743.12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275121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12450</v>
      </c>
      <c r="K20" s="78">
        <f t="shared" si="1"/>
        <v>0</v>
      </c>
      <c r="L20" s="77">
        <f t="shared" si="1"/>
        <v>0</v>
      </c>
      <c r="M20" s="98">
        <f t="shared" si="1"/>
        <v>89760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4500</v>
      </c>
      <c r="T20" s="78">
        <f t="shared" si="1"/>
        <v>0</v>
      </c>
      <c r="U20" s="77">
        <f t="shared" si="1"/>
        <v>0</v>
      </c>
      <c r="V20" s="98">
        <f t="shared" si="1"/>
        <v>3100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105750</v>
      </c>
      <c r="AC20" s="78">
        <f t="shared" si="1"/>
        <v>0</v>
      </c>
      <c r="AD20" s="77">
        <f t="shared" si="1"/>
        <v>0</v>
      </c>
      <c r="AE20" s="98">
        <f t="shared" si="1"/>
        <v>71850</v>
      </c>
      <c r="AF20" s="78">
        <f t="shared" si="1"/>
        <v>0</v>
      </c>
      <c r="AG20" s="77">
        <f t="shared" si="1"/>
        <v>0</v>
      </c>
      <c r="AH20" s="98">
        <f t="shared" si="1"/>
        <v>1200</v>
      </c>
      <c r="AI20" s="78">
        <f t="shared" si="1"/>
        <v>0</v>
      </c>
      <c r="AJ20" s="77">
        <f t="shared" si="1"/>
        <v>0</v>
      </c>
      <c r="AK20" s="98">
        <f t="shared" si="1"/>
        <v>47200</v>
      </c>
      <c r="AL20" s="78">
        <f t="shared" si="1"/>
        <v>0</v>
      </c>
      <c r="AM20" s="77">
        <f t="shared" si="1"/>
        <v>0</v>
      </c>
      <c r="AN20" s="98">
        <f t="shared" si="1"/>
        <v>1500</v>
      </c>
      <c r="AO20" s="78">
        <f t="shared" si="1"/>
        <v>0</v>
      </c>
      <c r="AP20" s="77">
        <f t="shared" si="1"/>
        <v>0</v>
      </c>
      <c r="AQ20" s="98">
        <f t="shared" si="1"/>
        <v>1400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30943.120000000003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644774.12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>
        <v>87700</v>
      </c>
      <c r="E24" s="89">
        <v>0</v>
      </c>
      <c r="F24" s="90"/>
      <c r="G24" s="88"/>
      <c r="H24" s="89"/>
      <c r="I24" s="90"/>
      <c r="J24" s="97">
        <v>0</v>
      </c>
      <c r="K24" s="89">
        <v>0</v>
      </c>
      <c r="L24" s="101"/>
      <c r="M24" s="97">
        <v>0</v>
      </c>
      <c r="N24" s="89">
        <v>0</v>
      </c>
      <c r="O24" s="101"/>
      <c r="P24" s="97"/>
      <c r="Q24" s="89"/>
      <c r="R24" s="101"/>
      <c r="S24" s="97">
        <v>6000</v>
      </c>
      <c r="T24" s="89">
        <v>0</v>
      </c>
      <c r="U24" s="101"/>
      <c r="V24" s="97"/>
      <c r="W24" s="89"/>
      <c r="X24" s="101"/>
      <c r="Y24" s="97">
        <v>0</v>
      </c>
      <c r="Z24" s="89">
        <v>0</v>
      </c>
      <c r="AA24" s="101"/>
      <c r="AB24" s="97">
        <v>0</v>
      </c>
      <c r="AC24" s="89">
        <v>0</v>
      </c>
      <c r="AD24" s="101"/>
      <c r="AE24" s="97">
        <v>261000</v>
      </c>
      <c r="AF24" s="89">
        <v>0</v>
      </c>
      <c r="AG24" s="101"/>
      <c r="AH24" s="97"/>
      <c r="AI24" s="89"/>
      <c r="AJ24" s="101"/>
      <c r="AK24" s="97">
        <v>0</v>
      </c>
      <c r="AL24" s="89">
        <v>0</v>
      </c>
      <c r="AM24" s="101"/>
      <c r="AN24" s="97"/>
      <c r="AO24" s="89"/>
      <c r="AP24" s="101"/>
      <c r="AQ24" s="97">
        <v>0</v>
      </c>
      <c r="AR24" s="89">
        <v>0</v>
      </c>
      <c r="AS24" s="101"/>
      <c r="AT24" s="97"/>
      <c r="AU24" s="89"/>
      <c r="AV24" s="101"/>
      <c r="AW24" s="97"/>
      <c r="AX24" s="89"/>
      <c r="AY24" s="101"/>
      <c r="AZ24" s="97">
        <v>0</v>
      </c>
      <c r="BA24" s="89">
        <v>0</v>
      </c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354700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>
        <v>0</v>
      </c>
      <c r="E25" s="89">
        <v>0</v>
      </c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>
        <v>0</v>
      </c>
      <c r="Q25" s="89">
        <v>0</v>
      </c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>
        <v>0</v>
      </c>
      <c r="Z26" s="89">
        <v>0</v>
      </c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>
        <v>3500</v>
      </c>
      <c r="E27" s="89">
        <v>0</v>
      </c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>
        <v>0</v>
      </c>
      <c r="T27" s="89">
        <v>0</v>
      </c>
      <c r="U27" s="101"/>
      <c r="V27" s="97"/>
      <c r="W27" s="89"/>
      <c r="X27" s="101"/>
      <c r="Y27" s="97">
        <v>0</v>
      </c>
      <c r="Z27" s="89">
        <v>0</v>
      </c>
      <c r="AA27" s="101"/>
      <c r="AB27" s="97">
        <v>0</v>
      </c>
      <c r="AC27" s="89">
        <v>0</v>
      </c>
      <c r="AD27" s="101"/>
      <c r="AE27" s="97"/>
      <c r="AF27" s="89"/>
      <c r="AG27" s="101"/>
      <c r="AH27" s="97"/>
      <c r="AI27" s="89"/>
      <c r="AJ27" s="101"/>
      <c r="AK27" s="97">
        <v>0</v>
      </c>
      <c r="AL27" s="89">
        <v>0</v>
      </c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3500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91200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6000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261000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358200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21860</v>
      </c>
      <c r="BM40" s="89">
        <v>0</v>
      </c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21860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21860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21860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195535</v>
      </c>
      <c r="BS49" s="89">
        <v>0</v>
      </c>
      <c r="BT49" s="101"/>
      <c r="BU49" s="76"/>
      <c r="BV49" s="85">
        <f aca="true" t="shared" si="9" ref="BV49:BX50">D49+G49+J49+M49+P49+S49+V49+Y49+AB49+AE49+AH49+AK49+AN49+AQ49+AT49+AW49+AZ49+BC49+BF49+BI49+BL49+BO49+BR49</f>
        <v>195535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24700</v>
      </c>
      <c r="BS50" s="89">
        <v>0</v>
      </c>
      <c r="BT50" s="101"/>
      <c r="BU50" s="76"/>
      <c r="BV50" s="85">
        <f t="shared" si="9"/>
        <v>24700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220235</v>
      </c>
      <c r="BS51" s="78">
        <f>BS49+BS50</f>
        <v>0</v>
      </c>
      <c r="BT51" s="77">
        <f>BT49+BT50</f>
        <v>0</v>
      </c>
      <c r="BU51" s="85"/>
      <c r="BV51" s="85">
        <f>BV49+BV50</f>
        <v>220235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366321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12450</v>
      </c>
      <c r="K53" s="86">
        <f t="shared" si="11"/>
        <v>0</v>
      </c>
      <c r="L53" s="86">
        <f t="shared" si="11"/>
        <v>0</v>
      </c>
      <c r="M53" s="86">
        <f t="shared" si="11"/>
        <v>89760</v>
      </c>
      <c r="N53" s="86">
        <f t="shared" si="11"/>
        <v>0</v>
      </c>
      <c r="O53" s="86">
        <f t="shared" si="11"/>
        <v>0</v>
      </c>
      <c r="P53" s="86">
        <f t="shared" si="11"/>
        <v>0</v>
      </c>
      <c r="Q53" s="86">
        <f t="shared" si="11"/>
        <v>0</v>
      </c>
      <c r="R53" s="86">
        <f t="shared" si="11"/>
        <v>0</v>
      </c>
      <c r="S53" s="86">
        <f t="shared" si="11"/>
        <v>10500</v>
      </c>
      <c r="T53" s="86">
        <f t="shared" si="11"/>
        <v>0</v>
      </c>
      <c r="U53" s="86">
        <f t="shared" si="11"/>
        <v>0</v>
      </c>
      <c r="V53" s="86">
        <f t="shared" si="11"/>
        <v>3100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105750</v>
      </c>
      <c r="AC53" s="86">
        <f t="shared" si="11"/>
        <v>0</v>
      </c>
      <c r="AD53" s="86">
        <f t="shared" si="11"/>
        <v>0</v>
      </c>
      <c r="AE53" s="86">
        <f t="shared" si="11"/>
        <v>332850</v>
      </c>
      <c r="AF53" s="86">
        <f t="shared" si="11"/>
        <v>0</v>
      </c>
      <c r="AG53" s="86">
        <f t="shared" si="11"/>
        <v>0</v>
      </c>
      <c r="AH53" s="86">
        <f t="shared" si="11"/>
        <v>1200</v>
      </c>
      <c r="AI53" s="86">
        <f t="shared" si="11"/>
        <v>0</v>
      </c>
      <c r="AJ53" s="86">
        <f t="shared" si="11"/>
        <v>0</v>
      </c>
      <c r="AK53" s="86">
        <f t="shared" si="11"/>
        <v>47200</v>
      </c>
      <c r="AL53" s="86">
        <f t="shared" si="11"/>
        <v>0</v>
      </c>
      <c r="AM53" s="86">
        <f t="shared" si="11"/>
        <v>0</v>
      </c>
      <c r="AN53" s="86">
        <f t="shared" si="11"/>
        <v>1500</v>
      </c>
      <c r="AO53" s="86">
        <f t="shared" si="11"/>
        <v>0</v>
      </c>
      <c r="AP53" s="86">
        <f t="shared" si="11"/>
        <v>0</v>
      </c>
      <c r="AQ53" s="86">
        <f t="shared" si="11"/>
        <v>1400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30943.120000000003</v>
      </c>
      <c r="BJ53" s="86">
        <f t="shared" si="11"/>
        <v>0</v>
      </c>
      <c r="BK53" s="86">
        <f t="shared" si="11"/>
        <v>0</v>
      </c>
      <c r="BL53" s="86">
        <f t="shared" si="11"/>
        <v>21860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220235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1245069.12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N5:AP5"/>
    <mergeCell ref="AQ5:AS5"/>
    <mergeCell ref="AT5:AV5"/>
    <mergeCell ref="AW5:AY5"/>
    <mergeCell ref="AZ5:BB5"/>
    <mergeCell ref="BC5:BE5"/>
    <mergeCell ref="V5:X5"/>
    <mergeCell ref="Y5:AA5"/>
    <mergeCell ref="AB5:AD5"/>
    <mergeCell ref="AE5:AG5"/>
    <mergeCell ref="AH5:AJ5"/>
    <mergeCell ref="AK5:AM5"/>
    <mergeCell ref="D5:F5"/>
    <mergeCell ref="G5:I5"/>
    <mergeCell ref="J5:L5"/>
    <mergeCell ref="M5:O5"/>
    <mergeCell ref="P5:R5"/>
    <mergeCell ref="S5:U5"/>
    <mergeCell ref="BI4:BK4"/>
    <mergeCell ref="BL4:BN4"/>
    <mergeCell ref="BO4:BQ4"/>
    <mergeCell ref="BR4:BT4"/>
    <mergeCell ref="BU4:BU5"/>
    <mergeCell ref="BV4:BX5"/>
    <mergeCell ref="AQ4:AS4"/>
    <mergeCell ref="AT4:AV4"/>
    <mergeCell ref="AW4:AY4"/>
    <mergeCell ref="AZ4:BB4"/>
    <mergeCell ref="BC4:BE4"/>
    <mergeCell ref="BF4:BH4"/>
    <mergeCell ref="Y4:AA4"/>
    <mergeCell ref="AB4:AD4"/>
    <mergeCell ref="AE4:AG4"/>
    <mergeCell ref="AH4:AJ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56"/>
  <sheetViews>
    <sheetView showGridLines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31"/>
      <c r="AO1" s="131"/>
      <c r="AP1" s="131"/>
      <c r="AQ1" s="131"/>
      <c r="AR1" s="131"/>
      <c r="AS1" s="131"/>
      <c r="AT1" s="131"/>
      <c r="AU1" s="131"/>
      <c r="AV1" s="131"/>
      <c r="AW1" s="131"/>
      <c r="AX1" s="131"/>
      <c r="AY1" s="131"/>
      <c r="AZ1" s="131"/>
      <c r="BA1" s="131"/>
      <c r="BB1" s="131"/>
      <c r="BC1" s="131"/>
      <c r="BD1" s="131"/>
      <c r="BE1" s="131"/>
      <c r="BF1" s="131"/>
      <c r="BG1" s="131"/>
      <c r="BH1" s="131"/>
      <c r="BI1" s="131"/>
      <c r="BJ1" s="131"/>
      <c r="BK1" s="131"/>
      <c r="BL1" s="131"/>
      <c r="BM1" s="131"/>
      <c r="BN1" s="131"/>
      <c r="BO1" s="131"/>
      <c r="BP1" s="131"/>
      <c r="BQ1" s="131"/>
      <c r="BR1" s="131"/>
      <c r="BS1" s="131"/>
      <c r="BT1" s="131"/>
      <c r="BU1" s="131"/>
      <c r="BV1" s="131"/>
      <c r="BW1" s="131"/>
      <c r="BX1" s="131"/>
    </row>
    <row r="2" spans="2:76" ht="15" customHeight="1"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  <c r="AO2" s="131"/>
      <c r="AP2" s="131"/>
      <c r="AQ2" s="131"/>
      <c r="AR2" s="131"/>
      <c r="AS2" s="131"/>
      <c r="AT2" s="131"/>
      <c r="AU2" s="131"/>
      <c r="AV2" s="131"/>
      <c r="AW2" s="131"/>
      <c r="AX2" s="131"/>
      <c r="AY2" s="131"/>
      <c r="AZ2" s="131"/>
      <c r="BA2" s="131"/>
      <c r="BB2" s="131"/>
      <c r="BC2" s="131"/>
      <c r="BD2" s="131"/>
      <c r="BE2" s="131"/>
      <c r="BF2" s="131"/>
      <c r="BG2" s="131"/>
      <c r="BH2" s="131"/>
      <c r="BI2" s="131"/>
      <c r="BJ2" s="131"/>
      <c r="BK2" s="131"/>
      <c r="BL2" s="131"/>
      <c r="BM2" s="131"/>
      <c r="BN2" s="131"/>
      <c r="BO2" s="131"/>
      <c r="BP2" s="131"/>
      <c r="BQ2" s="131"/>
      <c r="BR2" s="131"/>
      <c r="BS2" s="131"/>
      <c r="BT2" s="131"/>
      <c r="BU2" s="131"/>
      <c r="BV2" s="131"/>
      <c r="BW2" s="131"/>
      <c r="BX2" s="131"/>
    </row>
    <row r="3" spans="1:77" s="21" customFormat="1" ht="19.5" customHeight="1" thickBot="1">
      <c r="A3" s="106"/>
      <c r="B3" s="58" t="s">
        <v>147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65" t="s">
        <v>145</v>
      </c>
    </row>
    <row r="4" spans="2:76" ht="15.75" customHeight="1" thickTop="1">
      <c r="B4" s="133" t="s">
        <v>137</v>
      </c>
      <c r="C4" s="134"/>
      <c r="D4" s="123">
        <v>1</v>
      </c>
      <c r="E4" s="124"/>
      <c r="F4" s="125"/>
      <c r="G4" s="124">
        <v>2</v>
      </c>
      <c r="H4" s="124"/>
      <c r="I4" s="125"/>
      <c r="J4" s="123">
        <v>3</v>
      </c>
      <c r="K4" s="124"/>
      <c r="L4" s="125"/>
      <c r="M4" s="123">
        <v>4</v>
      </c>
      <c r="N4" s="124"/>
      <c r="O4" s="125"/>
      <c r="P4" s="123">
        <v>5</v>
      </c>
      <c r="Q4" s="124"/>
      <c r="R4" s="125"/>
      <c r="S4" s="123">
        <v>6</v>
      </c>
      <c r="T4" s="124"/>
      <c r="U4" s="125"/>
      <c r="V4" s="123">
        <v>7</v>
      </c>
      <c r="W4" s="124"/>
      <c r="X4" s="125"/>
      <c r="Y4" s="123">
        <v>8</v>
      </c>
      <c r="Z4" s="124"/>
      <c r="AA4" s="125"/>
      <c r="AB4" s="123">
        <v>9</v>
      </c>
      <c r="AC4" s="124"/>
      <c r="AD4" s="125"/>
      <c r="AE4" s="123">
        <v>10</v>
      </c>
      <c r="AF4" s="124"/>
      <c r="AG4" s="125"/>
      <c r="AH4" s="123">
        <v>11</v>
      </c>
      <c r="AI4" s="124"/>
      <c r="AJ4" s="125"/>
      <c r="AK4" s="123">
        <v>12</v>
      </c>
      <c r="AL4" s="124"/>
      <c r="AM4" s="125"/>
      <c r="AN4" s="123">
        <v>13</v>
      </c>
      <c r="AO4" s="124"/>
      <c r="AP4" s="125"/>
      <c r="AQ4" s="123">
        <v>14</v>
      </c>
      <c r="AR4" s="124"/>
      <c r="AS4" s="125"/>
      <c r="AT4" s="123">
        <v>15</v>
      </c>
      <c r="AU4" s="124"/>
      <c r="AV4" s="125"/>
      <c r="AW4" s="123">
        <v>16</v>
      </c>
      <c r="AX4" s="124"/>
      <c r="AY4" s="125"/>
      <c r="AZ4" s="123">
        <v>17</v>
      </c>
      <c r="BA4" s="124"/>
      <c r="BB4" s="125"/>
      <c r="BC4" s="123">
        <v>18</v>
      </c>
      <c r="BD4" s="124"/>
      <c r="BE4" s="125"/>
      <c r="BF4" s="123">
        <v>19</v>
      </c>
      <c r="BG4" s="124"/>
      <c r="BH4" s="125"/>
      <c r="BI4" s="123">
        <v>20</v>
      </c>
      <c r="BJ4" s="124"/>
      <c r="BK4" s="125"/>
      <c r="BL4" s="123">
        <v>50</v>
      </c>
      <c r="BM4" s="124"/>
      <c r="BN4" s="125"/>
      <c r="BO4" s="123">
        <v>60</v>
      </c>
      <c r="BP4" s="124"/>
      <c r="BQ4" s="125"/>
      <c r="BR4" s="123">
        <v>99</v>
      </c>
      <c r="BS4" s="124"/>
      <c r="BT4" s="125"/>
      <c r="BU4" s="115" t="s">
        <v>130</v>
      </c>
      <c r="BV4" s="117" t="s">
        <v>131</v>
      </c>
      <c r="BW4" s="118"/>
      <c r="BX4" s="119"/>
    </row>
    <row r="5" spans="2:76" ht="24" customHeight="1">
      <c r="B5" s="135"/>
      <c r="C5" s="136"/>
      <c r="D5" s="126" t="s">
        <v>70</v>
      </c>
      <c r="E5" s="127"/>
      <c r="F5" s="128"/>
      <c r="G5" s="127" t="s">
        <v>71</v>
      </c>
      <c r="H5" s="127"/>
      <c r="I5" s="128"/>
      <c r="J5" s="126" t="s">
        <v>72</v>
      </c>
      <c r="K5" s="127"/>
      <c r="L5" s="128"/>
      <c r="M5" s="126" t="s">
        <v>73</v>
      </c>
      <c r="N5" s="127"/>
      <c r="O5" s="128"/>
      <c r="P5" s="126" t="s">
        <v>74</v>
      </c>
      <c r="Q5" s="127"/>
      <c r="R5" s="128"/>
      <c r="S5" s="126" t="s">
        <v>75</v>
      </c>
      <c r="T5" s="127"/>
      <c r="U5" s="128"/>
      <c r="V5" s="126" t="s">
        <v>76</v>
      </c>
      <c r="W5" s="127"/>
      <c r="X5" s="128"/>
      <c r="Y5" s="126" t="s">
        <v>77</v>
      </c>
      <c r="Z5" s="127"/>
      <c r="AA5" s="128"/>
      <c r="AB5" s="126" t="s">
        <v>78</v>
      </c>
      <c r="AC5" s="127"/>
      <c r="AD5" s="128"/>
      <c r="AE5" s="126" t="s">
        <v>79</v>
      </c>
      <c r="AF5" s="127"/>
      <c r="AG5" s="128"/>
      <c r="AH5" s="126" t="s">
        <v>80</v>
      </c>
      <c r="AI5" s="127"/>
      <c r="AJ5" s="128"/>
      <c r="AK5" s="126" t="s">
        <v>81</v>
      </c>
      <c r="AL5" s="127"/>
      <c r="AM5" s="128"/>
      <c r="AN5" s="126" t="s">
        <v>82</v>
      </c>
      <c r="AO5" s="127"/>
      <c r="AP5" s="128"/>
      <c r="AQ5" s="126" t="s">
        <v>83</v>
      </c>
      <c r="AR5" s="127"/>
      <c r="AS5" s="128"/>
      <c r="AT5" s="126" t="s">
        <v>84</v>
      </c>
      <c r="AU5" s="127"/>
      <c r="AV5" s="128"/>
      <c r="AW5" s="126" t="s">
        <v>85</v>
      </c>
      <c r="AX5" s="127"/>
      <c r="AY5" s="128"/>
      <c r="AZ5" s="126" t="s">
        <v>86</v>
      </c>
      <c r="BA5" s="127"/>
      <c r="BB5" s="128"/>
      <c r="BC5" s="126" t="s">
        <v>87</v>
      </c>
      <c r="BD5" s="127"/>
      <c r="BE5" s="128"/>
      <c r="BF5" s="126" t="s">
        <v>88</v>
      </c>
      <c r="BG5" s="127"/>
      <c r="BH5" s="128"/>
      <c r="BI5" s="126" t="s">
        <v>89</v>
      </c>
      <c r="BJ5" s="127"/>
      <c r="BK5" s="128"/>
      <c r="BL5" s="126" t="s">
        <v>127</v>
      </c>
      <c r="BM5" s="127"/>
      <c r="BN5" s="128"/>
      <c r="BO5" s="126" t="s">
        <v>128</v>
      </c>
      <c r="BP5" s="127"/>
      <c r="BQ5" s="128"/>
      <c r="BR5" s="126" t="s">
        <v>129</v>
      </c>
      <c r="BS5" s="127"/>
      <c r="BT5" s="128"/>
      <c r="BU5" s="116"/>
      <c r="BV5" s="120"/>
      <c r="BW5" s="121"/>
      <c r="BX5" s="122"/>
    </row>
    <row r="6" spans="2:76" ht="15">
      <c r="B6" s="135"/>
      <c r="C6" s="136"/>
      <c r="D6" s="113" t="s">
        <v>67</v>
      </c>
      <c r="E6" s="114"/>
      <c r="F6" s="29" t="s">
        <v>69</v>
      </c>
      <c r="G6" s="132" t="s">
        <v>67</v>
      </c>
      <c r="H6" s="114"/>
      <c r="I6" s="29" t="s">
        <v>69</v>
      </c>
      <c r="J6" s="113" t="s">
        <v>67</v>
      </c>
      <c r="K6" s="114"/>
      <c r="L6" s="29" t="s">
        <v>69</v>
      </c>
      <c r="M6" s="113" t="s">
        <v>67</v>
      </c>
      <c r="N6" s="114"/>
      <c r="O6" s="29" t="s">
        <v>69</v>
      </c>
      <c r="P6" s="113" t="s">
        <v>67</v>
      </c>
      <c r="Q6" s="114"/>
      <c r="R6" s="29" t="s">
        <v>69</v>
      </c>
      <c r="S6" s="113" t="s">
        <v>67</v>
      </c>
      <c r="T6" s="114"/>
      <c r="U6" s="29" t="s">
        <v>69</v>
      </c>
      <c r="V6" s="113" t="s">
        <v>67</v>
      </c>
      <c r="W6" s="114"/>
      <c r="X6" s="29" t="s">
        <v>69</v>
      </c>
      <c r="Y6" s="113" t="s">
        <v>67</v>
      </c>
      <c r="Z6" s="114"/>
      <c r="AA6" s="29" t="s">
        <v>69</v>
      </c>
      <c r="AB6" s="113" t="s">
        <v>67</v>
      </c>
      <c r="AC6" s="114"/>
      <c r="AD6" s="29" t="s">
        <v>69</v>
      </c>
      <c r="AE6" s="113" t="s">
        <v>67</v>
      </c>
      <c r="AF6" s="114"/>
      <c r="AG6" s="29" t="s">
        <v>69</v>
      </c>
      <c r="AH6" s="113" t="s">
        <v>67</v>
      </c>
      <c r="AI6" s="114"/>
      <c r="AJ6" s="29" t="s">
        <v>69</v>
      </c>
      <c r="AK6" s="113" t="s">
        <v>67</v>
      </c>
      <c r="AL6" s="114"/>
      <c r="AM6" s="29" t="s">
        <v>69</v>
      </c>
      <c r="AN6" s="113" t="s">
        <v>67</v>
      </c>
      <c r="AO6" s="114"/>
      <c r="AP6" s="29" t="s">
        <v>69</v>
      </c>
      <c r="AQ6" s="113" t="s">
        <v>67</v>
      </c>
      <c r="AR6" s="114"/>
      <c r="AS6" s="29" t="s">
        <v>69</v>
      </c>
      <c r="AT6" s="113" t="s">
        <v>67</v>
      </c>
      <c r="AU6" s="114"/>
      <c r="AV6" s="29" t="s">
        <v>69</v>
      </c>
      <c r="AW6" s="113" t="s">
        <v>67</v>
      </c>
      <c r="AX6" s="114"/>
      <c r="AY6" s="29" t="s">
        <v>69</v>
      </c>
      <c r="AZ6" s="113" t="s">
        <v>67</v>
      </c>
      <c r="BA6" s="114"/>
      <c r="BB6" s="29" t="s">
        <v>69</v>
      </c>
      <c r="BC6" s="113" t="s">
        <v>67</v>
      </c>
      <c r="BD6" s="114"/>
      <c r="BE6" s="29" t="s">
        <v>69</v>
      </c>
      <c r="BF6" s="113" t="s">
        <v>67</v>
      </c>
      <c r="BG6" s="114"/>
      <c r="BH6" s="29" t="s">
        <v>69</v>
      </c>
      <c r="BI6" s="113" t="s">
        <v>67</v>
      </c>
      <c r="BJ6" s="114"/>
      <c r="BK6" s="29" t="s">
        <v>69</v>
      </c>
      <c r="BL6" s="113" t="s">
        <v>67</v>
      </c>
      <c r="BM6" s="114"/>
      <c r="BN6" s="29" t="s">
        <v>69</v>
      </c>
      <c r="BO6" s="113" t="s">
        <v>67</v>
      </c>
      <c r="BP6" s="114"/>
      <c r="BQ6" s="29" t="s">
        <v>69</v>
      </c>
      <c r="BR6" s="113" t="s">
        <v>67</v>
      </c>
      <c r="BS6" s="114"/>
      <c r="BT6" s="29" t="s">
        <v>69</v>
      </c>
      <c r="BU6" s="30" t="s">
        <v>67</v>
      </c>
      <c r="BV6" s="113" t="s">
        <v>67</v>
      </c>
      <c r="BW6" s="114"/>
      <c r="BX6" s="29" t="s">
        <v>69</v>
      </c>
    </row>
    <row r="7" spans="2:76" ht="34.5" thickBot="1">
      <c r="B7" s="137"/>
      <c r="C7" s="138"/>
      <c r="D7" s="103" t="s">
        <v>140</v>
      </c>
      <c r="E7" s="32" t="s">
        <v>141</v>
      </c>
      <c r="F7" s="33"/>
      <c r="G7" s="32" t="s">
        <v>140</v>
      </c>
      <c r="H7" s="32" t="s">
        <v>141</v>
      </c>
      <c r="I7" s="33"/>
      <c r="J7" s="32" t="s">
        <v>140</v>
      </c>
      <c r="K7" s="32" t="s">
        <v>141</v>
      </c>
      <c r="L7" s="33"/>
      <c r="M7" s="32" t="s">
        <v>140</v>
      </c>
      <c r="N7" s="32" t="s">
        <v>141</v>
      </c>
      <c r="O7" s="33"/>
      <c r="P7" s="32" t="s">
        <v>140</v>
      </c>
      <c r="Q7" s="32" t="s">
        <v>141</v>
      </c>
      <c r="R7" s="33"/>
      <c r="S7" s="32" t="s">
        <v>140</v>
      </c>
      <c r="T7" s="32" t="s">
        <v>141</v>
      </c>
      <c r="U7" s="33"/>
      <c r="V7" s="32" t="s">
        <v>140</v>
      </c>
      <c r="W7" s="32" t="s">
        <v>141</v>
      </c>
      <c r="X7" s="33"/>
      <c r="Y7" s="32" t="s">
        <v>140</v>
      </c>
      <c r="Z7" s="32" t="s">
        <v>141</v>
      </c>
      <c r="AA7" s="33"/>
      <c r="AB7" s="32" t="s">
        <v>140</v>
      </c>
      <c r="AC7" s="32" t="s">
        <v>141</v>
      </c>
      <c r="AD7" s="33"/>
      <c r="AE7" s="32" t="s">
        <v>140</v>
      </c>
      <c r="AF7" s="32" t="s">
        <v>141</v>
      </c>
      <c r="AG7" s="33"/>
      <c r="AH7" s="32" t="s">
        <v>140</v>
      </c>
      <c r="AI7" s="32" t="s">
        <v>141</v>
      </c>
      <c r="AJ7" s="33"/>
      <c r="AK7" s="32" t="s">
        <v>140</v>
      </c>
      <c r="AL7" s="32" t="s">
        <v>141</v>
      </c>
      <c r="AM7" s="33"/>
      <c r="AN7" s="32" t="s">
        <v>140</v>
      </c>
      <c r="AO7" s="32" t="s">
        <v>141</v>
      </c>
      <c r="AP7" s="33"/>
      <c r="AQ7" s="32" t="s">
        <v>140</v>
      </c>
      <c r="AR7" s="32" t="s">
        <v>141</v>
      </c>
      <c r="AS7" s="33"/>
      <c r="AT7" s="32" t="s">
        <v>140</v>
      </c>
      <c r="AU7" s="32" t="s">
        <v>141</v>
      </c>
      <c r="AV7" s="33"/>
      <c r="AW7" s="32" t="s">
        <v>140</v>
      </c>
      <c r="AX7" s="32" t="s">
        <v>141</v>
      </c>
      <c r="AY7" s="33"/>
      <c r="AZ7" s="32" t="s">
        <v>140</v>
      </c>
      <c r="BA7" s="32" t="s">
        <v>141</v>
      </c>
      <c r="BB7" s="33"/>
      <c r="BC7" s="32" t="s">
        <v>140</v>
      </c>
      <c r="BD7" s="32" t="s">
        <v>141</v>
      </c>
      <c r="BE7" s="33"/>
      <c r="BF7" s="32" t="s">
        <v>140</v>
      </c>
      <c r="BG7" s="32" t="s">
        <v>141</v>
      </c>
      <c r="BH7" s="33"/>
      <c r="BI7" s="32" t="s">
        <v>140</v>
      </c>
      <c r="BJ7" s="32" t="s">
        <v>141</v>
      </c>
      <c r="BK7" s="33"/>
      <c r="BL7" s="32" t="s">
        <v>140</v>
      </c>
      <c r="BM7" s="32" t="s">
        <v>141</v>
      </c>
      <c r="BN7" s="33"/>
      <c r="BO7" s="32" t="s">
        <v>140</v>
      </c>
      <c r="BP7" s="32" t="s">
        <v>141</v>
      </c>
      <c r="BQ7" s="33"/>
      <c r="BR7" s="32" t="s">
        <v>140</v>
      </c>
      <c r="BS7" s="32" t="s">
        <v>141</v>
      </c>
      <c r="BT7" s="33"/>
      <c r="BU7" s="34"/>
      <c r="BV7" s="32" t="s">
        <v>140</v>
      </c>
      <c r="BW7" s="32" t="s">
        <v>141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1"/>
        <v>0</v>
      </c>
      <c r="BX11" s="79">
        <f t="shared" si="2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1"/>
        <v>0</v>
      </c>
      <c r="BX12" s="79">
        <f t="shared" si="2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1"/>
        <v>0</v>
      </c>
      <c r="BX13" s="79">
        <f t="shared" si="2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1"/>
        <v>0</v>
      </c>
      <c r="BX19" s="79">
        <f t="shared" si="2"/>
        <v>0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0</v>
      </c>
      <c r="E20" s="78">
        <f t="shared" si="3"/>
        <v>0</v>
      </c>
      <c r="F20" s="79">
        <f t="shared" si="3"/>
        <v>0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0</v>
      </c>
      <c r="N20" s="78">
        <f t="shared" si="3"/>
        <v>0</v>
      </c>
      <c r="O20" s="77">
        <f t="shared" si="3"/>
        <v>0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0</v>
      </c>
      <c r="AC20" s="78">
        <f t="shared" si="3"/>
        <v>0</v>
      </c>
      <c r="AD20" s="77">
        <f t="shared" si="3"/>
        <v>0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0</v>
      </c>
      <c r="AL20" s="78">
        <f t="shared" si="3"/>
        <v>0</v>
      </c>
      <c r="AM20" s="77">
        <f t="shared" si="3"/>
        <v>0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0</v>
      </c>
      <c r="BW24" s="77">
        <f t="shared" si="4"/>
        <v>0</v>
      </c>
      <c r="BX24" s="79">
        <f t="shared" si="4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0</v>
      </c>
      <c r="E28" s="78">
        <f t="shared" si="5"/>
        <v>0</v>
      </c>
      <c r="F28" s="79">
        <f t="shared" si="5"/>
        <v>0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15" ref="BV49:BX50">D49+G49+J49+M49+P49+S49+V49+Y49+AB49+AE49+AH49+AK49+AN49+AQ49+AT49+AW49+AZ49+BC49+BF49+BI49+BL49+BO49+BR49</f>
        <v>0</v>
      </c>
      <c r="BW49" s="77">
        <f t="shared" si="15"/>
        <v>0</v>
      </c>
      <c r="BX49" s="79">
        <f t="shared" si="15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15"/>
        <v>0</v>
      </c>
      <c r="BW50" s="77">
        <f t="shared" si="15"/>
        <v>0</v>
      </c>
      <c r="BX50" s="79">
        <f t="shared" si="15"/>
        <v>0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0</v>
      </c>
      <c r="E53" s="86">
        <f t="shared" si="18"/>
        <v>0</v>
      </c>
      <c r="F53" s="86">
        <f t="shared" si="18"/>
        <v>0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0</v>
      </c>
      <c r="N53" s="86">
        <f t="shared" si="18"/>
        <v>0</v>
      </c>
      <c r="O53" s="86">
        <f t="shared" si="18"/>
        <v>0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0</v>
      </c>
      <c r="AC53" s="86">
        <f t="shared" si="18"/>
        <v>0</v>
      </c>
      <c r="AD53" s="86">
        <f t="shared" si="18"/>
        <v>0</v>
      </c>
      <c r="AE53" s="86">
        <f t="shared" si="18"/>
        <v>0</v>
      </c>
      <c r="AF53" s="86">
        <f t="shared" si="18"/>
        <v>0</v>
      </c>
      <c r="AG53" s="86">
        <f t="shared" si="18"/>
        <v>0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0</v>
      </c>
      <c r="AL53" s="86">
        <f t="shared" si="19"/>
        <v>0</v>
      </c>
      <c r="AM53" s="86">
        <f t="shared" si="19"/>
        <v>0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0</v>
      </c>
      <c r="BS53" s="86">
        <f t="shared" si="19"/>
        <v>0</v>
      </c>
      <c r="BT53" s="86">
        <f t="shared" si="19"/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2:77" ht="25.5" customHeight="1" thickBot="1" thickTop="1">
      <c r="B54" s="139" t="s">
        <v>148</v>
      </c>
      <c r="C54" s="140"/>
      <c r="D54" s="86"/>
      <c r="E54" s="93"/>
      <c r="F54" s="94"/>
      <c r="G54" s="86"/>
      <c r="H54" s="93"/>
      <c r="I54" s="94"/>
      <c r="J54" s="86"/>
      <c r="K54" s="93"/>
      <c r="L54" s="94"/>
      <c r="M54" s="86"/>
      <c r="N54" s="93"/>
      <c r="O54" s="94"/>
      <c r="P54" s="86"/>
      <c r="Q54" s="93"/>
      <c r="R54" s="94"/>
      <c r="S54" s="86"/>
      <c r="T54" s="93"/>
      <c r="U54" s="94"/>
      <c r="V54" s="86"/>
      <c r="W54" s="93"/>
      <c r="X54" s="94"/>
      <c r="Y54" s="86"/>
      <c r="Z54" s="93"/>
      <c r="AA54" s="94"/>
      <c r="AB54" s="86"/>
      <c r="AC54" s="93"/>
      <c r="AD54" s="94"/>
      <c r="AE54" s="86"/>
      <c r="AF54" s="93"/>
      <c r="AG54" s="94"/>
      <c r="AH54" s="86"/>
      <c r="AI54" s="93"/>
      <c r="AJ54" s="94"/>
      <c r="AK54" s="86"/>
      <c r="AL54" s="93"/>
      <c r="AM54" s="94"/>
      <c r="AN54" s="86"/>
      <c r="AO54" s="93"/>
      <c r="AP54" s="94"/>
      <c r="AQ54" s="86"/>
      <c r="AR54" s="93"/>
      <c r="AS54" s="94"/>
      <c r="AT54" s="86"/>
      <c r="AU54" s="93"/>
      <c r="AV54" s="94"/>
      <c r="AW54" s="86"/>
      <c r="AX54" s="93"/>
      <c r="AY54" s="94"/>
      <c r="AZ54" s="86"/>
      <c r="BA54" s="93"/>
      <c r="BB54" s="94"/>
      <c r="BC54" s="86"/>
      <c r="BD54" s="93"/>
      <c r="BE54" s="94"/>
      <c r="BF54" s="86"/>
      <c r="BG54" s="93"/>
      <c r="BH54" s="94"/>
      <c r="BI54" s="86"/>
      <c r="BJ54" s="93"/>
      <c r="BK54" s="94"/>
      <c r="BL54" s="86"/>
      <c r="BM54" s="93"/>
      <c r="BN54" s="94"/>
      <c r="BO54" s="86"/>
      <c r="BP54" s="93"/>
      <c r="BQ54" s="94"/>
      <c r="BR54" s="86"/>
      <c r="BS54" s="93"/>
      <c r="BT54" s="94"/>
      <c r="BU54" s="87"/>
      <c r="BV54" s="86">
        <f>IF((Spese_Rendiconto_Anno0!BV53+Spese_Rendiconto_Anno0!BW53-Entrate_Rendiconto_Anno0!D58)&lt;0,Entrate_Rendiconto_Anno0!D58-Spese_Rendiconto_Anno0!BV53-Spese_Rendiconto_Anno0!BW53,0)</f>
        <v>0</v>
      </c>
      <c r="BW54" s="93"/>
      <c r="BX54" s="94">
        <f>IF((Spese_Rendiconto_Anno0!BX53-Entrate_Rendiconto_Anno0!E58)&lt;0,Entrate_Rendiconto_Anno0!E58-Spese_Rendiconto_Anno0!BX53,0)</f>
        <v>0</v>
      </c>
      <c r="BY54" s="65" t="s">
        <v>144</v>
      </c>
    </row>
    <row r="55" ht="19.5" customHeight="1" thickTop="1">
      <c r="B55" s="67" t="s">
        <v>136</v>
      </c>
    </row>
    <row r="56" ht="15">
      <c r="B56" s="67" t="s">
        <v>135</v>
      </c>
    </row>
  </sheetData>
  <sheetProtection password="D3C7" sheet="1"/>
  <mergeCells count="77">
    <mergeCell ref="BV6:BW6"/>
    <mergeCell ref="B53:C53"/>
    <mergeCell ref="B54:C54"/>
    <mergeCell ref="BC6:BD6"/>
    <mergeCell ref="BF6:BG6"/>
    <mergeCell ref="BI6:BJ6"/>
    <mergeCell ref="BL6:BM6"/>
    <mergeCell ref="BO6:BP6"/>
    <mergeCell ref="BR6:BS6"/>
    <mergeCell ref="AK6:AL6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F5:BH5"/>
    <mergeCell ref="BI5:BK5"/>
    <mergeCell ref="BL5:BN5"/>
    <mergeCell ref="BO5:BQ5"/>
    <mergeCell ref="BR5:BT5"/>
    <mergeCell ref="AQ5:AS5"/>
    <mergeCell ref="AT5:AV5"/>
    <mergeCell ref="AW5:AY5"/>
    <mergeCell ref="AZ5:BB5"/>
    <mergeCell ref="D6:E6"/>
    <mergeCell ref="G6:H6"/>
    <mergeCell ref="J6:K6"/>
    <mergeCell ref="M6:N6"/>
    <mergeCell ref="P6:Q6"/>
    <mergeCell ref="AN5:AP5"/>
    <mergeCell ref="D5:F5"/>
    <mergeCell ref="G5:I5"/>
    <mergeCell ref="J5:L5"/>
    <mergeCell ref="M5:O5"/>
    <mergeCell ref="BC5:BE5"/>
    <mergeCell ref="V5:X5"/>
    <mergeCell ref="Y5:AA5"/>
    <mergeCell ref="AB5:AD5"/>
    <mergeCell ref="AE5:AG5"/>
    <mergeCell ref="AH5:AJ5"/>
    <mergeCell ref="AK5:AM5"/>
    <mergeCell ref="P5:R5"/>
    <mergeCell ref="S5:U5"/>
    <mergeCell ref="BI4:BK4"/>
    <mergeCell ref="BL4:BN4"/>
    <mergeCell ref="BO4:BQ4"/>
    <mergeCell ref="BR4:BT4"/>
    <mergeCell ref="Y4:AA4"/>
    <mergeCell ref="AB4:AD4"/>
    <mergeCell ref="AE4:AG4"/>
    <mergeCell ref="AH4:AJ4"/>
    <mergeCell ref="M4:O4"/>
    <mergeCell ref="P4:R4"/>
    <mergeCell ref="BU4:BU5"/>
    <mergeCell ref="BV4:BX5"/>
    <mergeCell ref="AQ4:AS4"/>
    <mergeCell ref="AT4:AV4"/>
    <mergeCell ref="AW4:AY4"/>
    <mergeCell ref="AZ4:BB4"/>
    <mergeCell ref="BC4:BE4"/>
    <mergeCell ref="BF4:BH4"/>
    <mergeCell ref="S4:U4"/>
    <mergeCell ref="V4:X4"/>
    <mergeCell ref="AK4:AM4"/>
    <mergeCell ref="AN4:AP4"/>
    <mergeCell ref="A1:A65536"/>
    <mergeCell ref="B1:BX2"/>
    <mergeCell ref="B4:C7"/>
    <mergeCell ref="D4:F4"/>
    <mergeCell ref="G4:I4"/>
    <mergeCell ref="J4:L4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7" r:id="rId1"/>
  <colBreaks count="3" manualBreakCount="3">
    <brk id="18" max="65535" man="1"/>
    <brk id="33" max="65535" man="1"/>
    <brk id="6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2016-06-30T09:33:58Z</dcterms:modified>
  <cp:category/>
  <cp:version/>
  <cp:contentType/>
  <cp:contentStatus/>
</cp:coreProperties>
</file>