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<sst xmlns="http://schemas.openxmlformats.org/spreadsheetml/2006/main" count="870" uniqueCount="151">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</sst>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422000</v>
      </c>
      <c r="E10" s="45">
        <v>695489.9199999999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128000</v>
      </c>
      <c r="E14" s="45">
        <v>166238.3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550000</v>
      </c>
      <c r="E16" s="51">
        <f>E10+E11+E12+E13+E14+E15</f>
        <v>861728.22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13367.58</v>
      </c>
      <c r="E18" s="45">
        <v>13467.800000000001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13367.58</v>
      </c>
      <c r="E23" s="51">
        <f>E18+E19+E20+E21+E22</f>
        <v>13467.800000000001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71728</v>
      </c>
      <c r="E25" s="45">
        <v>81890.31</v>
      </c>
    </row>
    <row r="26" spans="2:5" ht="15">
      <c r="B26" s="13">
        <v>30200</v>
      </c>
      <c r="C26" s="54" t="s">
        <v>28</v>
      </c>
      <c r="D26" s="39">
        <v>2500</v>
      </c>
      <c r="E26" s="45">
        <v>3607.99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5</v>
      </c>
      <c r="E28" s="45">
        <v>5</v>
      </c>
    </row>
    <row r="29" spans="2:5" ht="15">
      <c r="B29" s="13">
        <v>30500</v>
      </c>
      <c r="C29" s="54" t="s">
        <v>31</v>
      </c>
      <c r="D29" s="60">
        <v>81248.12</v>
      </c>
      <c r="E29" s="50">
        <v>85897.63</v>
      </c>
    </row>
    <row r="30" spans="2:5" ht="15.75" thickBot="1">
      <c r="B30" s="16">
        <v>30000</v>
      </c>
      <c r="C30" s="15" t="s">
        <v>32</v>
      </c>
      <c r="D30" s="48">
        <f>D25+D26+D27+D28+D29</f>
        <v>155491.12</v>
      </c>
      <c r="E30" s="51">
        <f>E25+E26+E27+E28+E29</f>
        <v>171410.93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133205.22999999998</v>
      </c>
    </row>
    <row r="34" spans="2:5" ht="15">
      <c r="B34" s="13">
        <v>40300</v>
      </c>
      <c r="C34" s="54" t="s">
        <v>37</v>
      </c>
      <c r="D34" s="61">
        <v>20000</v>
      </c>
      <c r="E34" s="45">
        <v>25819</v>
      </c>
    </row>
    <row r="35" spans="2:5" ht="15">
      <c r="B35" s="13">
        <v>40400</v>
      </c>
      <c r="C35" s="54" t="s">
        <v>38</v>
      </c>
      <c r="D35" s="39">
        <v>7500</v>
      </c>
      <c r="E35" s="45">
        <v>7500</v>
      </c>
    </row>
    <row r="36" spans="2:5" ht="15">
      <c r="B36" s="13">
        <v>40500</v>
      </c>
      <c r="C36" s="54" t="s">
        <v>39</v>
      </c>
      <c r="D36" s="49">
        <v>20000</v>
      </c>
      <c r="E36" s="50">
        <v>22639.57</v>
      </c>
    </row>
    <row r="37" spans="2:5" ht="15.75" thickBot="1">
      <c r="B37" s="16">
        <v>40000</v>
      </c>
      <c r="C37" s="15" t="s">
        <v>40</v>
      </c>
      <c r="D37" s="48">
        <f>D32+D33+D34+D35+D36</f>
        <v>97500</v>
      </c>
      <c r="E37" s="51">
        <f>E32+E33+E34+E35+E36</f>
        <v>189163.8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>
        <v>220900.09</v>
      </c>
    </row>
    <row r="55" spans="2:5" ht="15">
      <c r="B55" s="13">
        <v>90200</v>
      </c>
      <c r="C55" s="54" t="s">
        <v>62</v>
      </c>
      <c r="D55" s="61">
        <v>24700</v>
      </c>
      <c r="E55" s="62">
        <v>25502.65</v>
      </c>
    </row>
    <row r="56" spans="2:5" ht="15.75" thickBot="1">
      <c r="B56" s="16">
        <v>90000</v>
      </c>
      <c r="C56" s="15" t="s">
        <v>63</v>
      </c>
      <c r="D56" s="48">
        <f>D54+D55</f>
        <v>220235</v>
      </c>
      <c r="E56" s="51">
        <f>E54+E55</f>
        <v>246402.74</v>
      </c>
    </row>
    <row r="57" spans="2:5" ht="16.5" thickBot="1" thickTop="1">
      <c r="B57" s="109" t="s">
        <v>64</v>
      </c>
      <c r="C57" s="110"/>
      <c r="D57" s="52">
        <f>D16+D23+D30+D37+D43+D49+D52+D56</f>
        <v>1036593.7</v>
      </c>
      <c r="E57" s="55">
        <f>E16+E23+E30+E37+E43+E49+E52+E56</f>
        <v>1482173.49</v>
      </c>
    </row>
    <row r="58" spans="2:5" ht="16.5" thickBot="1" thickTop="1">
      <c r="B58" s="109" t="s">
        <v>65</v>
      </c>
      <c r="C58" s="110"/>
      <c r="D58" s="52">
        <f>D57+D5+D6+D7+D8</f>
        <v>1036593.7</v>
      </c>
      <c r="E58" s="55">
        <f>E57+E5+E6+E7+E8</f>
        <v>1482173.49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128000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12867.58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12867.58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71728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27411.12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101654.12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20000</v>
      </c>
      <c r="E34" s="45"/>
    </row>
    <row r="35" spans="2:5" ht="15">
      <c r="B35" s="13">
        <v>40400</v>
      </c>
      <c r="C35" s="54" t="s">
        <v>38</v>
      </c>
      <c r="D35" s="39">
        <v>7500</v>
      </c>
      <c r="E35" s="45"/>
    </row>
    <row r="36" spans="2:5" ht="15">
      <c r="B36" s="13">
        <v>40500</v>
      </c>
      <c r="C36" s="54" t="s">
        <v>39</v>
      </c>
      <c r="D36" s="49">
        <v>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35500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/>
    </row>
    <row r="55" spans="2:5" ht="15">
      <c r="B55" s="13">
        <v>90200</v>
      </c>
      <c r="C55" s="54" t="s">
        <v>62</v>
      </c>
      <c r="D55" s="61">
        <v>24700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220235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901256.7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901256.7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396500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130000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526500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12867.58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12867.58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71728</v>
      </c>
      <c r="E25" s="45"/>
    </row>
    <row r="26" spans="2:5" ht="15">
      <c r="B26" s="13">
        <v>30200</v>
      </c>
      <c r="C26" s="54" t="s">
        <v>28</v>
      </c>
      <c r="D26" s="39">
        <v>2500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27411.12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101654.12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20000</v>
      </c>
      <c r="E34" s="45"/>
    </row>
    <row r="35" spans="2:5" ht="15">
      <c r="B35" s="13">
        <v>40400</v>
      </c>
      <c r="C35" s="54" t="s">
        <v>38</v>
      </c>
      <c r="D35" s="39">
        <v>7500</v>
      </c>
      <c r="E35" s="45"/>
    </row>
    <row r="36" spans="2:5" ht="15">
      <c r="B36" s="13">
        <v>40500</v>
      </c>
      <c r="C36" s="54" t="s">
        <v>39</v>
      </c>
      <c r="D36" s="49">
        <v>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35500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/>
    </row>
    <row r="55" spans="2:5" ht="15">
      <c r="B55" s="13">
        <v>90200</v>
      </c>
      <c r="C55" s="54" t="s">
        <v>62</v>
      </c>
      <c r="D55" s="61">
        <v>24700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220235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896756.7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896756.7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154289</v>
      </c>
      <c r="E10" s="89">
        <v>0</v>
      </c>
      <c r="F10" s="90">
        <v>192721.11000000002</v>
      </c>
      <c r="G10" s="88"/>
      <c r="H10" s="89"/>
      <c r="I10" s="90"/>
      <c r="J10" s="97">
        <v>5926</v>
      </c>
      <c r="K10" s="89">
        <v>0</v>
      </c>
      <c r="L10" s="101">
        <v>14493.050000000001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28220</v>
      </c>
      <c r="AF10" s="89">
        <v>0</v>
      </c>
      <c r="AG10" s="90">
        <v>34707.57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188435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241921.73</v>
      </c>
    </row>
    <row r="11" spans="2:76" ht="15">
      <c r="B11" s="13">
        <v>102</v>
      </c>
      <c r="C11" s="25" t="s">
        <v>92</v>
      </c>
      <c r="D11" s="88">
        <v>12295</v>
      </c>
      <c r="E11" s="89">
        <v>0</v>
      </c>
      <c r="F11" s="90">
        <v>14786.55</v>
      </c>
      <c r="G11" s="88"/>
      <c r="H11" s="89"/>
      <c r="I11" s="90"/>
      <c r="J11" s="97">
        <v>570</v>
      </c>
      <c r="K11" s="89">
        <v>0</v>
      </c>
      <c r="L11" s="101">
        <v>1137.69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1925</v>
      </c>
      <c r="AF11" s="89">
        <v>0</v>
      </c>
      <c r="AG11" s="90">
        <v>2362.18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14790</v>
      </c>
      <c r="BW11" s="77">
        <f t="shared" si="1"/>
        <v>0</v>
      </c>
      <c r="BX11" s="79">
        <f t="shared" si="2"/>
        <v>18286.42</v>
      </c>
    </row>
    <row r="12" spans="2:76" ht="15">
      <c r="B12" s="13">
        <v>103</v>
      </c>
      <c r="C12" s="25" t="s">
        <v>93</v>
      </c>
      <c r="D12" s="88">
        <v>98639</v>
      </c>
      <c r="E12" s="89">
        <v>0</v>
      </c>
      <c r="F12" s="90">
        <v>130850.5</v>
      </c>
      <c r="G12" s="88"/>
      <c r="H12" s="89"/>
      <c r="I12" s="90"/>
      <c r="J12" s="97">
        <v>4200</v>
      </c>
      <c r="K12" s="89">
        <v>0</v>
      </c>
      <c r="L12" s="101">
        <v>4837.13</v>
      </c>
      <c r="M12" s="91">
        <v>56329</v>
      </c>
      <c r="N12" s="89">
        <v>0</v>
      </c>
      <c r="O12" s="90">
        <v>73726.32999999999</v>
      </c>
      <c r="P12" s="91"/>
      <c r="Q12" s="89"/>
      <c r="R12" s="90"/>
      <c r="S12" s="91">
        <v>6000</v>
      </c>
      <c r="T12" s="89">
        <v>0</v>
      </c>
      <c r="U12" s="90">
        <v>7591.84</v>
      </c>
      <c r="V12" s="91">
        <v>1500</v>
      </c>
      <c r="W12" s="89">
        <v>0</v>
      </c>
      <c r="X12" s="90">
        <v>1909.35</v>
      </c>
      <c r="Y12" s="91"/>
      <c r="Z12" s="89"/>
      <c r="AA12" s="90"/>
      <c r="AB12" s="91">
        <v>105150</v>
      </c>
      <c r="AC12" s="89">
        <v>0</v>
      </c>
      <c r="AD12" s="90">
        <v>113970.85</v>
      </c>
      <c r="AE12" s="91">
        <v>38420</v>
      </c>
      <c r="AF12" s="89">
        <v>0</v>
      </c>
      <c r="AG12" s="90">
        <v>44271.22</v>
      </c>
      <c r="AH12" s="91">
        <v>0</v>
      </c>
      <c r="AI12" s="89">
        <v>0</v>
      </c>
      <c r="AJ12" s="90">
        <v>84.35</v>
      </c>
      <c r="AK12" s="91">
        <v>900</v>
      </c>
      <c r="AL12" s="89">
        <v>0</v>
      </c>
      <c r="AM12" s="90">
        <v>906.8399999999999</v>
      </c>
      <c r="AN12" s="91">
        <v>1375</v>
      </c>
      <c r="AO12" s="89">
        <v>0</v>
      </c>
      <c r="AP12" s="90">
        <v>1375</v>
      </c>
      <c r="AQ12" s="91">
        <v>1400</v>
      </c>
      <c r="AR12" s="89">
        <v>0</v>
      </c>
      <c r="AS12" s="90">
        <v>1754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313913</v>
      </c>
      <c r="BW12" s="77">
        <f t="shared" si="1"/>
        <v>0</v>
      </c>
      <c r="BX12" s="79">
        <f t="shared" si="2"/>
        <v>381277.41</v>
      </c>
    </row>
    <row r="13" spans="2:76" ht="15">
      <c r="B13" s="13">
        <v>104</v>
      </c>
      <c r="C13" s="25" t="s">
        <v>19</v>
      </c>
      <c r="D13" s="88">
        <v>1174</v>
      </c>
      <c r="E13" s="89">
        <v>0</v>
      </c>
      <c r="F13" s="90">
        <v>1174</v>
      </c>
      <c r="G13" s="88">
        <v>0</v>
      </c>
      <c r="H13" s="89">
        <v>0</v>
      </c>
      <c r="I13" s="90">
        <v>0</v>
      </c>
      <c r="J13" s="97"/>
      <c r="K13" s="89"/>
      <c r="L13" s="101"/>
      <c r="M13" s="91">
        <v>19088</v>
      </c>
      <c r="N13" s="89">
        <v>0</v>
      </c>
      <c r="O13" s="90">
        <v>19388.1</v>
      </c>
      <c r="P13" s="91">
        <v>0</v>
      </c>
      <c r="Q13" s="89">
        <v>0</v>
      </c>
      <c r="R13" s="90">
        <v>0</v>
      </c>
      <c r="S13" s="91">
        <v>500</v>
      </c>
      <c r="T13" s="89">
        <v>0</v>
      </c>
      <c r="U13" s="90">
        <v>500</v>
      </c>
      <c r="V13" s="91">
        <v>2000</v>
      </c>
      <c r="W13" s="89">
        <v>0</v>
      </c>
      <c r="X13" s="90">
        <v>2000</v>
      </c>
      <c r="Y13" s="91"/>
      <c r="Z13" s="89"/>
      <c r="AA13" s="90"/>
      <c r="AB13" s="91">
        <v>554</v>
      </c>
      <c r="AC13" s="89">
        <v>0</v>
      </c>
      <c r="AD13" s="90">
        <v>554</v>
      </c>
      <c r="AE13" s="91"/>
      <c r="AF13" s="89"/>
      <c r="AG13" s="90"/>
      <c r="AH13" s="91">
        <v>1200</v>
      </c>
      <c r="AI13" s="89">
        <v>0</v>
      </c>
      <c r="AJ13" s="90">
        <v>1200</v>
      </c>
      <c r="AK13" s="91">
        <v>39000</v>
      </c>
      <c r="AL13" s="89">
        <v>0</v>
      </c>
      <c r="AM13" s="90">
        <v>39000.03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63516</v>
      </c>
      <c r="BW13" s="77">
        <f t="shared" si="1"/>
        <v>0</v>
      </c>
      <c r="BX13" s="79">
        <f t="shared" si="2"/>
        <v>63816.13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0</v>
      </c>
      <c r="W16" s="89">
        <v>0</v>
      </c>
      <c r="X16" s="90">
        <v>0</v>
      </c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6323</v>
      </c>
      <c r="BM16" s="89">
        <v>0</v>
      </c>
      <c r="BN16" s="90">
        <v>10282.75</v>
      </c>
      <c r="BO16" s="91"/>
      <c r="BP16" s="89"/>
      <c r="BQ16" s="90"/>
      <c r="BR16" s="97"/>
      <c r="BS16" s="89"/>
      <c r="BT16" s="101"/>
      <c r="BU16" s="76"/>
      <c r="BV16" s="85">
        <f t="shared" si="0"/>
        <v>6323</v>
      </c>
      <c r="BW16" s="77">
        <f t="shared" si="1"/>
        <v>0</v>
      </c>
      <c r="BX16" s="79">
        <f t="shared" si="2"/>
        <v>10282.75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2000</v>
      </c>
    </row>
    <row r="19" spans="2:76" ht="15">
      <c r="B19" s="13">
        <v>110</v>
      </c>
      <c r="C19" s="25" t="s">
        <v>98</v>
      </c>
      <c r="D19" s="88">
        <v>16550</v>
      </c>
      <c r="E19" s="89">
        <v>0</v>
      </c>
      <c r="F19" s="90">
        <v>16550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>
        <v>300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41248.7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58098.7</v>
      </c>
      <c r="BW19" s="77">
        <f t="shared" si="1"/>
        <v>0</v>
      </c>
      <c r="BX19" s="79">
        <f t="shared" si="2"/>
        <v>16850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284947</v>
      </c>
      <c r="E20" s="78">
        <f t="shared" si="3"/>
        <v>0</v>
      </c>
      <c r="F20" s="79">
        <f t="shared" si="3"/>
        <v>358082.16000000003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10696</v>
      </c>
      <c r="K20" s="78">
        <f t="shared" si="3"/>
        <v>0</v>
      </c>
      <c r="L20" s="77">
        <f t="shared" si="3"/>
        <v>20467.870000000003</v>
      </c>
      <c r="M20" s="98">
        <f t="shared" si="3"/>
        <v>75417</v>
      </c>
      <c r="N20" s="78">
        <f t="shared" si="3"/>
        <v>0</v>
      </c>
      <c r="O20" s="77">
        <f t="shared" si="3"/>
        <v>93114.43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6500</v>
      </c>
      <c r="T20" s="78">
        <f t="shared" si="3"/>
        <v>0</v>
      </c>
      <c r="U20" s="77">
        <f t="shared" si="3"/>
        <v>8091.84</v>
      </c>
      <c r="V20" s="98">
        <f t="shared" si="3"/>
        <v>3500</v>
      </c>
      <c r="W20" s="78">
        <f t="shared" si="3"/>
        <v>0</v>
      </c>
      <c r="X20" s="77">
        <f t="shared" si="3"/>
        <v>3909.35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105704</v>
      </c>
      <c r="AC20" s="78">
        <f t="shared" si="3"/>
        <v>0</v>
      </c>
      <c r="AD20" s="77">
        <f t="shared" si="3"/>
        <v>114524.85</v>
      </c>
      <c r="AE20" s="98">
        <f t="shared" si="3"/>
        <v>68865</v>
      </c>
      <c r="AF20" s="78">
        <f t="shared" si="3"/>
        <v>0</v>
      </c>
      <c r="AG20" s="77">
        <f t="shared" si="3"/>
        <v>81640.97</v>
      </c>
      <c r="AH20" s="98">
        <f t="shared" si="3"/>
        <v>1200</v>
      </c>
      <c r="AI20" s="78">
        <f t="shared" si="3"/>
        <v>0</v>
      </c>
      <c r="AJ20" s="77">
        <f t="shared" si="3"/>
        <v>1284.35</v>
      </c>
      <c r="AK20" s="98">
        <f t="shared" si="3"/>
        <v>39900</v>
      </c>
      <c r="AL20" s="78">
        <f t="shared" si="3"/>
        <v>0</v>
      </c>
      <c r="AM20" s="77">
        <f t="shared" si="3"/>
        <v>39906.869999999995</v>
      </c>
      <c r="AN20" s="98">
        <f t="shared" si="3"/>
        <v>1375</v>
      </c>
      <c r="AO20" s="78">
        <f t="shared" si="3"/>
        <v>0</v>
      </c>
      <c r="AP20" s="77">
        <f t="shared" si="3"/>
        <v>1375</v>
      </c>
      <c r="AQ20" s="98">
        <f t="shared" si="3"/>
        <v>1400</v>
      </c>
      <c r="AR20" s="78">
        <f t="shared" si="3"/>
        <v>0</v>
      </c>
      <c r="AS20" s="77">
        <f t="shared" si="3"/>
        <v>1754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41248.7</v>
      </c>
      <c r="BJ20" s="78">
        <f t="shared" si="3"/>
        <v>0</v>
      </c>
      <c r="BK20" s="77">
        <f t="shared" si="3"/>
        <v>0</v>
      </c>
      <c r="BL20" s="98">
        <f t="shared" si="3"/>
        <v>6323</v>
      </c>
      <c r="BM20" s="78">
        <f t="shared" si="3"/>
        <v>0</v>
      </c>
      <c r="BN20" s="77">
        <f t="shared" si="3"/>
        <v>10282.75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647075.7</v>
      </c>
      <c r="BW20" s="77">
        <f>BW10+BW11+BW12+BW13+BW14+BW15+BW16+BW17+BW18+BW19</f>
        <v>0</v>
      </c>
      <c r="BX20" s="95">
        <f>BX10+BX11+BX12+BX13+BX14+BX15+BX16+BX17+BX18+BX19</f>
        <v>734434.4400000001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29000</v>
      </c>
      <c r="E24" s="89">
        <v>0</v>
      </c>
      <c r="F24" s="90">
        <v>215072.79</v>
      </c>
      <c r="G24" s="88"/>
      <c r="H24" s="89"/>
      <c r="I24" s="90"/>
      <c r="J24" s="97">
        <v>1500</v>
      </c>
      <c r="K24" s="89">
        <v>0</v>
      </c>
      <c r="L24" s="101">
        <v>1500</v>
      </c>
      <c r="M24" s="97">
        <v>4000</v>
      </c>
      <c r="N24" s="89">
        <v>0</v>
      </c>
      <c r="O24" s="101">
        <v>4000.2</v>
      </c>
      <c r="P24" s="97"/>
      <c r="Q24" s="89"/>
      <c r="R24" s="101"/>
      <c r="S24" s="97">
        <v>2000</v>
      </c>
      <c r="T24" s="89">
        <v>0</v>
      </c>
      <c r="U24" s="101">
        <v>2000</v>
      </c>
      <c r="V24" s="97"/>
      <c r="W24" s="89"/>
      <c r="X24" s="101"/>
      <c r="Y24" s="97">
        <v>0</v>
      </c>
      <c r="Z24" s="89">
        <v>0</v>
      </c>
      <c r="AA24" s="101">
        <v>69916.91</v>
      </c>
      <c r="AB24" s="97">
        <v>0</v>
      </c>
      <c r="AC24" s="89">
        <v>0</v>
      </c>
      <c r="AD24" s="101">
        <v>0</v>
      </c>
      <c r="AE24" s="97">
        <v>24650</v>
      </c>
      <c r="AF24" s="89">
        <v>0</v>
      </c>
      <c r="AG24" s="101">
        <v>29826.4</v>
      </c>
      <c r="AH24" s="97"/>
      <c r="AI24" s="89"/>
      <c r="AJ24" s="101"/>
      <c r="AK24" s="97">
        <v>23000</v>
      </c>
      <c r="AL24" s="89">
        <v>0</v>
      </c>
      <c r="AM24" s="101">
        <v>24015.04</v>
      </c>
      <c r="AN24" s="97"/>
      <c r="AO24" s="89"/>
      <c r="AP24" s="101"/>
      <c r="AQ24" s="97">
        <v>1000</v>
      </c>
      <c r="AR24" s="89">
        <v>0</v>
      </c>
      <c r="AS24" s="101">
        <v>1000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85150</v>
      </c>
      <c r="BW24" s="77">
        <f t="shared" si="4"/>
        <v>0</v>
      </c>
      <c r="BX24" s="79">
        <f t="shared" si="4"/>
        <v>347331.34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100008.69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100008.69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9350</v>
      </c>
      <c r="E27" s="89">
        <v>0</v>
      </c>
      <c r="F27" s="90">
        <v>13663.92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1000</v>
      </c>
      <c r="T27" s="89">
        <v>0</v>
      </c>
      <c r="U27" s="101">
        <v>1000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2000</v>
      </c>
      <c r="AC27" s="89">
        <v>0</v>
      </c>
      <c r="AD27" s="101">
        <v>2000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12350</v>
      </c>
      <c r="BW27" s="77">
        <f t="shared" si="4"/>
        <v>0</v>
      </c>
      <c r="BX27" s="79">
        <f t="shared" si="4"/>
        <v>16663.92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38350</v>
      </c>
      <c r="E28" s="78">
        <f t="shared" si="5"/>
        <v>0</v>
      </c>
      <c r="F28" s="79">
        <f t="shared" si="5"/>
        <v>328745.39999999997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1500</v>
      </c>
      <c r="K28" s="78">
        <f t="shared" si="5"/>
        <v>0</v>
      </c>
      <c r="L28" s="77">
        <f t="shared" si="5"/>
        <v>1500</v>
      </c>
      <c r="M28" s="98">
        <f t="shared" si="5"/>
        <v>4000</v>
      </c>
      <c r="N28" s="78">
        <f t="shared" si="5"/>
        <v>0</v>
      </c>
      <c r="O28" s="77">
        <f t="shared" si="5"/>
        <v>4000.2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3000</v>
      </c>
      <c r="T28" s="78">
        <f t="shared" si="5"/>
        <v>0</v>
      </c>
      <c r="U28" s="77">
        <f t="shared" si="5"/>
        <v>3000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69916.91</v>
      </c>
      <c r="AB28" s="98">
        <f t="shared" si="5"/>
        <v>2000</v>
      </c>
      <c r="AC28" s="78">
        <f t="shared" si="5"/>
        <v>0</v>
      </c>
      <c r="AD28" s="77">
        <f t="shared" si="5"/>
        <v>2000</v>
      </c>
      <c r="AE28" s="98">
        <f t="shared" si="5"/>
        <v>24650</v>
      </c>
      <c r="AF28" s="78">
        <f t="shared" si="5"/>
        <v>0</v>
      </c>
      <c r="AG28" s="77">
        <f t="shared" si="5"/>
        <v>29826.4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23000</v>
      </c>
      <c r="AL28" s="78">
        <f t="shared" si="6"/>
        <v>0</v>
      </c>
      <c r="AM28" s="77">
        <f t="shared" si="6"/>
        <v>24015.04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1000</v>
      </c>
      <c r="AR28" s="78">
        <f t="shared" si="6"/>
        <v>0</v>
      </c>
      <c r="AS28" s="77">
        <f t="shared" si="6"/>
        <v>1000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97500</v>
      </c>
      <c r="BW28" s="77">
        <f>BW23+BW24+BW25+BW26+BW27</f>
        <v>0</v>
      </c>
      <c r="BX28" s="95">
        <f>BX23+BX24+BX25+BX26+BX27</f>
        <v>464003.95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71783</v>
      </c>
      <c r="BM40" s="89">
        <v>0</v>
      </c>
      <c r="BN40" s="101">
        <v>106573.83</v>
      </c>
      <c r="BO40" s="97"/>
      <c r="BP40" s="89"/>
      <c r="BQ40" s="101"/>
      <c r="BR40" s="97"/>
      <c r="BS40" s="89"/>
      <c r="BT40" s="101"/>
      <c r="BU40" s="76"/>
      <c r="BV40" s="85">
        <f t="shared" si="10"/>
        <v>71783</v>
      </c>
      <c r="BW40" s="77">
        <f t="shared" si="10"/>
        <v>0</v>
      </c>
      <c r="BX40" s="79">
        <f t="shared" si="10"/>
        <v>106573.83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71783</v>
      </c>
      <c r="BM42" s="78">
        <f t="shared" si="12"/>
        <v>0</v>
      </c>
      <c r="BN42" s="77">
        <f t="shared" si="12"/>
        <v>106573.83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71783</v>
      </c>
      <c r="BW42" s="77">
        <f>BW38+BW39+BW40+BW41</f>
        <v>0</v>
      </c>
      <c r="BX42" s="95">
        <f>BX38+BX39+BX40+BX41</f>
        <v>106573.83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>
        <v>207394.36000000002</v>
      </c>
      <c r="BU49" s="76"/>
      <c r="BV49" s="85">
        <f aca="true" t="shared" si="15" ref="BV49:BX50">D49+G49+J49+M49+P49+S49+V49+Y49+AB49+AE49+AH49+AK49+AN49+AQ49+AT49+AW49+AZ49+BC49+BF49+BI49+BL49+BO49+BR49</f>
        <v>195535</v>
      </c>
      <c r="BW49" s="77">
        <f t="shared" si="15"/>
        <v>0</v>
      </c>
      <c r="BX49" s="79">
        <f t="shared" si="15"/>
        <v>207394.36000000002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24700</v>
      </c>
      <c r="BS50" s="89">
        <v>0</v>
      </c>
      <c r="BT50" s="101">
        <v>24783.95</v>
      </c>
      <c r="BU50" s="76"/>
      <c r="BV50" s="85">
        <f t="shared" si="15"/>
        <v>24700</v>
      </c>
      <c r="BW50" s="77">
        <f t="shared" si="15"/>
        <v>0</v>
      </c>
      <c r="BX50" s="79">
        <f t="shared" si="15"/>
        <v>24783.95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220235</v>
      </c>
      <c r="BS51" s="78">
        <f>BS49+BS50</f>
        <v>0</v>
      </c>
      <c r="BT51" s="77">
        <f>BT49+BT50</f>
        <v>232178.31000000003</v>
      </c>
      <c r="BU51" s="85"/>
      <c r="BV51" s="85">
        <f>BV49+BV50</f>
        <v>220235</v>
      </c>
      <c r="BW51" s="77">
        <f>BW49+BW50</f>
        <v>0</v>
      </c>
      <c r="BX51" s="95">
        <f>BX49+BX50</f>
        <v>232178.31000000003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323297</v>
      </c>
      <c r="E53" s="86">
        <f t="shared" si="18"/>
        <v>0</v>
      </c>
      <c r="F53" s="86">
        <f t="shared" si="18"/>
        <v>686827.56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12196</v>
      </c>
      <c r="K53" s="86">
        <f t="shared" si="18"/>
        <v>0</v>
      </c>
      <c r="L53" s="86">
        <f t="shared" si="18"/>
        <v>21967.870000000003</v>
      </c>
      <c r="M53" s="86">
        <f t="shared" si="18"/>
        <v>79417</v>
      </c>
      <c r="N53" s="86">
        <f t="shared" si="18"/>
        <v>0</v>
      </c>
      <c r="O53" s="86">
        <f t="shared" si="18"/>
        <v>97114.62999999999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9500</v>
      </c>
      <c r="T53" s="86">
        <f t="shared" si="18"/>
        <v>0</v>
      </c>
      <c r="U53" s="86">
        <f t="shared" si="18"/>
        <v>11091.84</v>
      </c>
      <c r="V53" s="86">
        <f t="shared" si="18"/>
        <v>3500</v>
      </c>
      <c r="W53" s="86">
        <f t="shared" si="18"/>
        <v>0</v>
      </c>
      <c r="X53" s="86">
        <f t="shared" si="18"/>
        <v>3909.35</v>
      </c>
      <c r="Y53" s="86">
        <f t="shared" si="18"/>
        <v>0</v>
      </c>
      <c r="Z53" s="86">
        <f t="shared" si="18"/>
        <v>0</v>
      </c>
      <c r="AA53" s="86">
        <f t="shared" si="18"/>
        <v>69916.91</v>
      </c>
      <c r="AB53" s="86">
        <f t="shared" si="18"/>
        <v>107704</v>
      </c>
      <c r="AC53" s="86">
        <f t="shared" si="18"/>
        <v>0</v>
      </c>
      <c r="AD53" s="86">
        <f t="shared" si="18"/>
        <v>116524.85</v>
      </c>
      <c r="AE53" s="86">
        <f t="shared" si="18"/>
        <v>93515</v>
      </c>
      <c r="AF53" s="86">
        <f t="shared" si="18"/>
        <v>0</v>
      </c>
      <c r="AG53" s="86">
        <f t="shared" si="18"/>
        <v>111467.37</v>
      </c>
      <c r="AH53" s="86">
        <f t="shared" si="18"/>
        <v>1200</v>
      </c>
      <c r="AI53" s="86">
        <f t="shared" si="18"/>
        <v>0</v>
      </c>
      <c r="AJ53" s="86">
        <f aca="true" t="shared" si="19" ref="AJ53:BT53">AJ20+AJ28+AJ35+AJ42+AJ46+AJ51</f>
        <v>1284.35</v>
      </c>
      <c r="AK53" s="86">
        <f t="shared" si="19"/>
        <v>62900</v>
      </c>
      <c r="AL53" s="86">
        <f t="shared" si="19"/>
        <v>0</v>
      </c>
      <c r="AM53" s="86">
        <f t="shared" si="19"/>
        <v>63921.909999999996</v>
      </c>
      <c r="AN53" s="86">
        <f t="shared" si="19"/>
        <v>1375</v>
      </c>
      <c r="AO53" s="86">
        <f t="shared" si="19"/>
        <v>0</v>
      </c>
      <c r="AP53" s="86">
        <f t="shared" si="19"/>
        <v>1375</v>
      </c>
      <c r="AQ53" s="86">
        <f t="shared" si="19"/>
        <v>2400</v>
      </c>
      <c r="AR53" s="86">
        <f t="shared" si="19"/>
        <v>0</v>
      </c>
      <c r="AS53" s="86">
        <f t="shared" si="19"/>
        <v>2754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41248.7</v>
      </c>
      <c r="BJ53" s="86">
        <f t="shared" si="19"/>
        <v>0</v>
      </c>
      <c r="BK53" s="86">
        <f t="shared" si="19"/>
        <v>0</v>
      </c>
      <c r="BL53" s="86">
        <f t="shared" si="19"/>
        <v>78106</v>
      </c>
      <c r="BM53" s="86">
        <f t="shared" si="19"/>
        <v>0</v>
      </c>
      <c r="BN53" s="86">
        <f t="shared" si="19"/>
        <v>116856.58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220235</v>
      </c>
      <c r="BS53" s="86">
        <f t="shared" si="19"/>
        <v>0</v>
      </c>
      <c r="BT53" s="86">
        <f t="shared" si="19"/>
        <v>232178.31000000003</v>
      </c>
      <c r="BU53" s="86">
        <f>BU8</f>
        <v>0</v>
      </c>
      <c r="BV53" s="102">
        <f>BV8+BV20+BV28+BV35+BV42+BV46+BV51</f>
        <v>1036593.7</v>
      </c>
      <c r="BW53" s="87">
        <f>BW20+BW28+BW35+BW42+BW46+BW51</f>
        <v>0</v>
      </c>
      <c r="BX53" s="87">
        <f>BX20+BX28+BX35+BX42+BX46+BX51</f>
        <v>1537190.5300000003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154289</v>
      </c>
      <c r="E10" s="89">
        <v>0</v>
      </c>
      <c r="F10" s="90"/>
      <c r="G10" s="88"/>
      <c r="H10" s="89"/>
      <c r="I10" s="90"/>
      <c r="J10" s="97">
        <v>3450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28220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185959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12295</v>
      </c>
      <c r="E11" s="89">
        <v>0</v>
      </c>
      <c r="F11" s="90"/>
      <c r="G11" s="88"/>
      <c r="H11" s="89"/>
      <c r="I11" s="90"/>
      <c r="J11" s="97">
        <v>450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89139</v>
      </c>
      <c r="E12" s="89">
        <v>0</v>
      </c>
      <c r="F12" s="90"/>
      <c r="G12" s="88"/>
      <c r="H12" s="89"/>
      <c r="I12" s="90"/>
      <c r="J12" s="97">
        <v>5050</v>
      </c>
      <c r="K12" s="89">
        <v>0</v>
      </c>
      <c r="L12" s="101"/>
      <c r="M12" s="91">
        <v>55620</v>
      </c>
      <c r="N12" s="89">
        <v>0</v>
      </c>
      <c r="O12" s="90"/>
      <c r="P12" s="91"/>
      <c r="Q12" s="89"/>
      <c r="R12" s="90"/>
      <c r="S12" s="91">
        <v>3962.2</v>
      </c>
      <c r="T12" s="89">
        <v>0</v>
      </c>
      <c r="U12" s="90"/>
      <c r="V12" s="91">
        <v>1500</v>
      </c>
      <c r="W12" s="89">
        <v>0</v>
      </c>
      <c r="X12" s="90"/>
      <c r="Y12" s="91"/>
      <c r="Z12" s="89"/>
      <c r="AA12" s="90"/>
      <c r="AB12" s="91">
        <v>103950</v>
      </c>
      <c r="AC12" s="89">
        <v>0</v>
      </c>
      <c r="AD12" s="90"/>
      <c r="AE12" s="91">
        <v>35220</v>
      </c>
      <c r="AF12" s="89">
        <v>0</v>
      </c>
      <c r="AG12" s="90"/>
      <c r="AH12" s="91">
        <v>0</v>
      </c>
      <c r="AI12" s="89">
        <v>0</v>
      </c>
      <c r="AJ12" s="90"/>
      <c r="AK12" s="91">
        <v>900</v>
      </c>
      <c r="AL12" s="89">
        <v>0</v>
      </c>
      <c r="AM12" s="90"/>
      <c r="AN12" s="91">
        <v>1375</v>
      </c>
      <c r="AO12" s="89">
        <v>0</v>
      </c>
      <c r="AP12" s="90"/>
      <c r="AQ12" s="91">
        <v>1400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298116.2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1174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19588</v>
      </c>
      <c r="N13" s="89">
        <v>0</v>
      </c>
      <c r="O13" s="90"/>
      <c r="P13" s="91">
        <v>0</v>
      </c>
      <c r="Q13" s="89">
        <v>0</v>
      </c>
      <c r="R13" s="90"/>
      <c r="S13" s="91">
        <v>0</v>
      </c>
      <c r="T13" s="89">
        <v>0</v>
      </c>
      <c r="U13" s="90"/>
      <c r="V13" s="91">
        <v>2000</v>
      </c>
      <c r="W13" s="89">
        <v>0</v>
      </c>
      <c r="X13" s="90"/>
      <c r="Y13" s="91"/>
      <c r="Z13" s="89"/>
      <c r="AA13" s="90"/>
      <c r="AB13" s="91">
        <v>554</v>
      </c>
      <c r="AC13" s="89">
        <v>0</v>
      </c>
      <c r="AD13" s="90"/>
      <c r="AE13" s="91"/>
      <c r="AF13" s="89"/>
      <c r="AG13" s="90"/>
      <c r="AH13" s="91">
        <v>1200</v>
      </c>
      <c r="AI13" s="89">
        <v>0</v>
      </c>
      <c r="AJ13" s="90"/>
      <c r="AK13" s="91">
        <v>38000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62516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3809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3809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14550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30418.5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45268.5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272447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8950</v>
      </c>
      <c r="K20" s="78">
        <f t="shared" si="1"/>
        <v>0</v>
      </c>
      <c r="L20" s="77">
        <f t="shared" si="1"/>
        <v>0</v>
      </c>
      <c r="M20" s="98">
        <f t="shared" si="1"/>
        <v>75208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3962.2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104504</v>
      </c>
      <c r="AC20" s="78">
        <f t="shared" si="1"/>
        <v>0</v>
      </c>
      <c r="AD20" s="77">
        <f t="shared" si="1"/>
        <v>0</v>
      </c>
      <c r="AE20" s="98">
        <f t="shared" si="1"/>
        <v>65665</v>
      </c>
      <c r="AF20" s="78">
        <f t="shared" si="1"/>
        <v>0</v>
      </c>
      <c r="AG20" s="77">
        <f t="shared" si="1"/>
        <v>0</v>
      </c>
      <c r="AH20" s="98">
        <f t="shared" si="1"/>
        <v>1200</v>
      </c>
      <c r="AI20" s="78">
        <f t="shared" si="1"/>
        <v>0</v>
      </c>
      <c r="AJ20" s="77">
        <f t="shared" si="1"/>
        <v>0</v>
      </c>
      <c r="AK20" s="98">
        <f t="shared" si="1"/>
        <v>38900</v>
      </c>
      <c r="AL20" s="78">
        <f t="shared" si="1"/>
        <v>0</v>
      </c>
      <c r="AM20" s="77">
        <f t="shared" si="1"/>
        <v>0</v>
      </c>
      <c r="AN20" s="98">
        <f t="shared" si="1"/>
        <v>1375</v>
      </c>
      <c r="AO20" s="78">
        <f t="shared" si="1"/>
        <v>0</v>
      </c>
      <c r="AP20" s="77">
        <f t="shared" si="1"/>
        <v>0</v>
      </c>
      <c r="AQ20" s="98">
        <f t="shared" si="1"/>
        <v>1400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30418.5</v>
      </c>
      <c r="BJ20" s="78">
        <f t="shared" si="1"/>
        <v>0</v>
      </c>
      <c r="BK20" s="77">
        <f t="shared" si="1"/>
        <v>0</v>
      </c>
      <c r="BL20" s="98">
        <f t="shared" si="1"/>
        <v>3809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611338.7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2000</v>
      </c>
      <c r="N24" s="89">
        <v>0</v>
      </c>
      <c r="O24" s="101"/>
      <c r="P24" s="97"/>
      <c r="Q24" s="89"/>
      <c r="R24" s="101"/>
      <c r="S24" s="97">
        <v>1000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2150</v>
      </c>
      <c r="AF24" s="89">
        <v>0</v>
      </c>
      <c r="AG24" s="101"/>
      <c r="AH24" s="97"/>
      <c r="AI24" s="89"/>
      <c r="AJ24" s="101"/>
      <c r="AK24" s="97">
        <v>23000</v>
      </c>
      <c r="AL24" s="89">
        <v>0</v>
      </c>
      <c r="AM24" s="101"/>
      <c r="AN24" s="97"/>
      <c r="AO24" s="89"/>
      <c r="AP24" s="101"/>
      <c r="AQ24" s="97">
        <v>500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31650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3350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500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3850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6350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1500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2150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34183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34183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34183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34183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24700</v>
      </c>
      <c r="BS50" s="89">
        <v>0</v>
      </c>
      <c r="BT50" s="101"/>
      <c r="BU50" s="76"/>
      <c r="BV50" s="85">
        <f t="shared" si="9"/>
        <v>24700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220235</v>
      </c>
      <c r="BS51" s="78">
        <f>BS49+BS50</f>
        <v>0</v>
      </c>
      <c r="BT51" s="77">
        <f>BT49+BT50</f>
        <v>0</v>
      </c>
      <c r="BU51" s="85"/>
      <c r="BV51" s="85">
        <f>BV49+BV50</f>
        <v>220235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278797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8950</v>
      </c>
      <c r="K53" s="86">
        <f t="shared" si="11"/>
        <v>0</v>
      </c>
      <c r="L53" s="86">
        <f t="shared" si="11"/>
        <v>0</v>
      </c>
      <c r="M53" s="86">
        <f t="shared" si="11"/>
        <v>77208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5462.2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104504</v>
      </c>
      <c r="AC53" s="86">
        <f t="shared" si="11"/>
        <v>0</v>
      </c>
      <c r="AD53" s="86">
        <f t="shared" si="11"/>
        <v>0</v>
      </c>
      <c r="AE53" s="86">
        <f t="shared" si="11"/>
        <v>67815</v>
      </c>
      <c r="AF53" s="86">
        <f t="shared" si="11"/>
        <v>0</v>
      </c>
      <c r="AG53" s="86">
        <f t="shared" si="11"/>
        <v>0</v>
      </c>
      <c r="AH53" s="86">
        <f t="shared" si="11"/>
        <v>1200</v>
      </c>
      <c r="AI53" s="86">
        <f t="shared" si="11"/>
        <v>0</v>
      </c>
      <c r="AJ53" s="86">
        <f t="shared" si="11"/>
        <v>0</v>
      </c>
      <c r="AK53" s="86">
        <f t="shared" si="11"/>
        <v>61900</v>
      </c>
      <c r="AL53" s="86">
        <f t="shared" si="11"/>
        <v>0</v>
      </c>
      <c r="AM53" s="86">
        <f t="shared" si="11"/>
        <v>0</v>
      </c>
      <c r="AN53" s="86">
        <f t="shared" si="11"/>
        <v>1375</v>
      </c>
      <c r="AO53" s="86">
        <f t="shared" si="11"/>
        <v>0</v>
      </c>
      <c r="AP53" s="86">
        <f t="shared" si="11"/>
        <v>0</v>
      </c>
      <c r="AQ53" s="86">
        <f t="shared" si="11"/>
        <v>1900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30418.5</v>
      </c>
      <c r="BJ53" s="86">
        <f t="shared" si="11"/>
        <v>0</v>
      </c>
      <c r="BK53" s="86">
        <f t="shared" si="11"/>
        <v>0</v>
      </c>
      <c r="BL53" s="86">
        <f t="shared" si="11"/>
        <v>37992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220235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901256.7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154289</v>
      </c>
      <c r="E10" s="89">
        <v>0</v>
      </c>
      <c r="F10" s="90"/>
      <c r="G10" s="88"/>
      <c r="H10" s="89"/>
      <c r="I10" s="90"/>
      <c r="J10" s="97">
        <v>3450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28220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185959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12295</v>
      </c>
      <c r="E11" s="89">
        <v>0</v>
      </c>
      <c r="F11" s="90"/>
      <c r="G11" s="88"/>
      <c r="H11" s="89"/>
      <c r="I11" s="90"/>
      <c r="J11" s="97">
        <v>450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1925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96523.4</v>
      </c>
      <c r="E12" s="89">
        <v>0</v>
      </c>
      <c r="F12" s="90"/>
      <c r="G12" s="88"/>
      <c r="H12" s="89"/>
      <c r="I12" s="90"/>
      <c r="J12" s="97">
        <v>6550</v>
      </c>
      <c r="K12" s="89">
        <v>0</v>
      </c>
      <c r="L12" s="101"/>
      <c r="M12" s="91">
        <v>57120</v>
      </c>
      <c r="N12" s="89">
        <v>0</v>
      </c>
      <c r="O12" s="90"/>
      <c r="P12" s="91"/>
      <c r="Q12" s="89"/>
      <c r="R12" s="90"/>
      <c r="S12" s="91">
        <v>5500</v>
      </c>
      <c r="T12" s="89">
        <v>0</v>
      </c>
      <c r="U12" s="90"/>
      <c r="V12" s="91">
        <v>1500</v>
      </c>
      <c r="W12" s="89">
        <v>0</v>
      </c>
      <c r="X12" s="90"/>
      <c r="Y12" s="91"/>
      <c r="Z12" s="89"/>
      <c r="AA12" s="90"/>
      <c r="AB12" s="91">
        <v>103950</v>
      </c>
      <c r="AC12" s="89">
        <v>0</v>
      </c>
      <c r="AD12" s="90"/>
      <c r="AE12" s="91">
        <v>35220</v>
      </c>
      <c r="AF12" s="89">
        <v>0</v>
      </c>
      <c r="AG12" s="90"/>
      <c r="AH12" s="91">
        <v>0</v>
      </c>
      <c r="AI12" s="89">
        <v>0</v>
      </c>
      <c r="AJ12" s="90"/>
      <c r="AK12" s="91">
        <v>900</v>
      </c>
      <c r="AL12" s="89">
        <v>0</v>
      </c>
      <c r="AM12" s="90"/>
      <c r="AN12" s="91">
        <v>1375</v>
      </c>
      <c r="AO12" s="89">
        <v>0</v>
      </c>
      <c r="AP12" s="90"/>
      <c r="AQ12" s="91">
        <v>1400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310038.4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1174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19588</v>
      </c>
      <c r="N13" s="89">
        <v>0</v>
      </c>
      <c r="O13" s="90"/>
      <c r="P13" s="91">
        <v>0</v>
      </c>
      <c r="Q13" s="89">
        <v>0</v>
      </c>
      <c r="R13" s="90"/>
      <c r="S13" s="91">
        <v>0</v>
      </c>
      <c r="T13" s="89">
        <v>0</v>
      </c>
      <c r="U13" s="90"/>
      <c r="V13" s="91">
        <v>2000</v>
      </c>
      <c r="W13" s="89">
        <v>0</v>
      </c>
      <c r="X13" s="90"/>
      <c r="Y13" s="91"/>
      <c r="Z13" s="89"/>
      <c r="AA13" s="90"/>
      <c r="AB13" s="91">
        <v>554</v>
      </c>
      <c r="AC13" s="89">
        <v>0</v>
      </c>
      <c r="AD13" s="90"/>
      <c r="AE13" s="91"/>
      <c r="AF13" s="89"/>
      <c r="AG13" s="90"/>
      <c r="AH13" s="91">
        <v>1200</v>
      </c>
      <c r="AI13" s="89">
        <v>0</v>
      </c>
      <c r="AJ13" s="90"/>
      <c r="AK13" s="91">
        <v>38000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62516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2852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2852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15550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27271.3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43121.3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280831.4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10450</v>
      </c>
      <c r="K20" s="78">
        <f t="shared" si="1"/>
        <v>0</v>
      </c>
      <c r="L20" s="77">
        <f t="shared" si="1"/>
        <v>0</v>
      </c>
      <c r="M20" s="98">
        <f t="shared" si="1"/>
        <v>76708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5500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104504</v>
      </c>
      <c r="AC20" s="78">
        <f t="shared" si="1"/>
        <v>0</v>
      </c>
      <c r="AD20" s="77">
        <f t="shared" si="1"/>
        <v>0</v>
      </c>
      <c r="AE20" s="98">
        <f t="shared" si="1"/>
        <v>65665</v>
      </c>
      <c r="AF20" s="78">
        <f t="shared" si="1"/>
        <v>0</v>
      </c>
      <c r="AG20" s="77">
        <f t="shared" si="1"/>
        <v>0</v>
      </c>
      <c r="AH20" s="98">
        <f t="shared" si="1"/>
        <v>1200</v>
      </c>
      <c r="AI20" s="78">
        <f t="shared" si="1"/>
        <v>0</v>
      </c>
      <c r="AJ20" s="77">
        <f t="shared" si="1"/>
        <v>0</v>
      </c>
      <c r="AK20" s="98">
        <f t="shared" si="1"/>
        <v>38900</v>
      </c>
      <c r="AL20" s="78">
        <f t="shared" si="1"/>
        <v>0</v>
      </c>
      <c r="AM20" s="77">
        <f t="shared" si="1"/>
        <v>0</v>
      </c>
      <c r="AN20" s="98">
        <f t="shared" si="1"/>
        <v>1375</v>
      </c>
      <c r="AO20" s="78">
        <f t="shared" si="1"/>
        <v>0</v>
      </c>
      <c r="AP20" s="77">
        <f t="shared" si="1"/>
        <v>0</v>
      </c>
      <c r="AQ20" s="98">
        <f t="shared" si="1"/>
        <v>1400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27271.3</v>
      </c>
      <c r="BJ20" s="78">
        <f t="shared" si="1"/>
        <v>0</v>
      </c>
      <c r="BK20" s="77">
        <f t="shared" si="1"/>
        <v>0</v>
      </c>
      <c r="BL20" s="98">
        <f t="shared" si="1"/>
        <v>2852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620156.7000000001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2000</v>
      </c>
      <c r="N24" s="89">
        <v>0</v>
      </c>
      <c r="O24" s="101"/>
      <c r="P24" s="97"/>
      <c r="Q24" s="89"/>
      <c r="R24" s="101"/>
      <c r="S24" s="97">
        <v>1000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2150</v>
      </c>
      <c r="AF24" s="89">
        <v>0</v>
      </c>
      <c r="AG24" s="101"/>
      <c r="AH24" s="97"/>
      <c r="AI24" s="89"/>
      <c r="AJ24" s="101"/>
      <c r="AK24" s="97">
        <v>23000</v>
      </c>
      <c r="AL24" s="89">
        <v>0</v>
      </c>
      <c r="AM24" s="101"/>
      <c r="AN24" s="97"/>
      <c r="AO24" s="89"/>
      <c r="AP24" s="101"/>
      <c r="AQ24" s="97">
        <v>500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31650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3350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500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3850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6350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1500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2150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20865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20865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20865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20865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24700</v>
      </c>
      <c r="BS50" s="89">
        <v>0</v>
      </c>
      <c r="BT50" s="101"/>
      <c r="BU50" s="76"/>
      <c r="BV50" s="85">
        <f t="shared" si="9"/>
        <v>24700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220235</v>
      </c>
      <c r="BS51" s="78">
        <f>BS49+BS50</f>
        <v>0</v>
      </c>
      <c r="BT51" s="77">
        <f>BT49+BT50</f>
        <v>0</v>
      </c>
      <c r="BU51" s="85"/>
      <c r="BV51" s="85">
        <f>BV49+BV50</f>
        <v>220235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287181.4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10450</v>
      </c>
      <c r="K53" s="86">
        <f t="shared" si="11"/>
        <v>0</v>
      </c>
      <c r="L53" s="86">
        <f t="shared" si="11"/>
        <v>0</v>
      </c>
      <c r="M53" s="86">
        <f t="shared" si="11"/>
        <v>78708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7000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104504</v>
      </c>
      <c r="AC53" s="86">
        <f t="shared" si="11"/>
        <v>0</v>
      </c>
      <c r="AD53" s="86">
        <f t="shared" si="11"/>
        <v>0</v>
      </c>
      <c r="AE53" s="86">
        <f t="shared" si="11"/>
        <v>67815</v>
      </c>
      <c r="AF53" s="86">
        <f t="shared" si="11"/>
        <v>0</v>
      </c>
      <c r="AG53" s="86">
        <f t="shared" si="11"/>
        <v>0</v>
      </c>
      <c r="AH53" s="86">
        <f t="shared" si="11"/>
        <v>1200</v>
      </c>
      <c r="AI53" s="86">
        <f t="shared" si="11"/>
        <v>0</v>
      </c>
      <c r="AJ53" s="86">
        <f t="shared" si="11"/>
        <v>0</v>
      </c>
      <c r="AK53" s="86">
        <f t="shared" si="11"/>
        <v>61900</v>
      </c>
      <c r="AL53" s="86">
        <f t="shared" si="11"/>
        <v>0</v>
      </c>
      <c r="AM53" s="86">
        <f t="shared" si="11"/>
        <v>0</v>
      </c>
      <c r="AN53" s="86">
        <f t="shared" si="11"/>
        <v>1375</v>
      </c>
      <c r="AO53" s="86">
        <f t="shared" si="11"/>
        <v>0</v>
      </c>
      <c r="AP53" s="86">
        <f t="shared" si="11"/>
        <v>0</v>
      </c>
      <c r="AQ53" s="86">
        <f t="shared" si="11"/>
        <v>1900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27271.3</v>
      </c>
      <c r="BJ53" s="86">
        <f t="shared" si="11"/>
        <v>0</v>
      </c>
      <c r="BK53" s="86">
        <f t="shared" si="11"/>
        <v>0</v>
      </c>
      <c r="BL53" s="86">
        <f t="shared" si="11"/>
        <v>23717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220235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896756.7000000001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2022-05-23T09:04:23Z</dcterms:modified>
  <cp:category/>
  <cp:version/>
  <cp:contentType/>
  <cp:contentStatus/>
</cp:coreProperties>
</file>