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<sst xmlns="http://schemas.openxmlformats.org/spreadsheetml/2006/main" count="870" uniqueCount="151">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</sst>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264540.1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405777.2</v>
      </c>
      <c r="E10" s="45">
        <v>768473.96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117150</v>
      </c>
      <c r="E14" s="45">
        <v>117150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522927.2</v>
      </c>
      <c r="E16" s="51">
        <f>E10+E11+E12+E13+E14+E15</f>
        <v>885623.96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8580</v>
      </c>
      <c r="E18" s="45">
        <v>11315.64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8580</v>
      </c>
      <c r="E23" s="51">
        <f>E18+E19+E20+E21+E22</f>
        <v>11315.64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63670</v>
      </c>
      <c r="E25" s="45">
        <v>108213.81999999999</v>
      </c>
    </row>
    <row r="26" spans="2:5" ht="15">
      <c r="B26" s="13">
        <v>30200</v>
      </c>
      <c r="C26" s="54" t="s">
        <v>28</v>
      </c>
      <c r="D26" s="39">
        <v>5500</v>
      </c>
      <c r="E26" s="45">
        <v>5500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5</v>
      </c>
      <c r="E28" s="45">
        <v>5</v>
      </c>
    </row>
    <row r="29" spans="2:5" ht="15">
      <c r="B29" s="13">
        <v>30500</v>
      </c>
      <c r="C29" s="54" t="s">
        <v>31</v>
      </c>
      <c r="D29" s="60">
        <v>94455</v>
      </c>
      <c r="E29" s="50">
        <v>141280.35</v>
      </c>
    </row>
    <row r="30" spans="2:5" ht="15.75" thickBot="1">
      <c r="B30" s="16">
        <v>30000</v>
      </c>
      <c r="C30" s="15" t="s">
        <v>32</v>
      </c>
      <c r="D30" s="48">
        <f>D25+D26+D27+D28+D29</f>
        <v>163640</v>
      </c>
      <c r="E30" s="51">
        <f>E25+E26+E27+E28+E29</f>
        <v>255009.16999999998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2500</v>
      </c>
    </row>
    <row r="34" spans="2:5" ht="15">
      <c r="B34" s="13">
        <v>40300</v>
      </c>
      <c r="C34" s="54" t="s">
        <v>37</v>
      </c>
      <c r="D34" s="61">
        <v>20000</v>
      </c>
      <c r="E34" s="45">
        <v>20000</v>
      </c>
    </row>
    <row r="35" spans="2:5" ht="15">
      <c r="B35" s="13">
        <v>40400</v>
      </c>
      <c r="C35" s="54" t="s">
        <v>38</v>
      </c>
      <c r="D35" s="39">
        <v>7500</v>
      </c>
      <c r="E35" s="45">
        <v>9180</v>
      </c>
    </row>
    <row r="36" spans="2:5" ht="15">
      <c r="B36" s="13">
        <v>40500</v>
      </c>
      <c r="C36" s="54" t="s">
        <v>39</v>
      </c>
      <c r="D36" s="49">
        <v>20000</v>
      </c>
      <c r="E36" s="50">
        <v>41000</v>
      </c>
    </row>
    <row r="37" spans="2:5" ht="15.75" thickBot="1">
      <c r="B37" s="16">
        <v>40000</v>
      </c>
      <c r="C37" s="15" t="s">
        <v>40</v>
      </c>
      <c r="D37" s="48">
        <f>D32+D33+D34+D35+D36</f>
        <v>47500</v>
      </c>
      <c r="E37" s="51">
        <f>E32+E33+E34+E35+E36</f>
        <v>72680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166535</v>
      </c>
      <c r="E54" s="45">
        <v>204153.38</v>
      </c>
    </row>
    <row r="55" spans="2:5" ht="15">
      <c r="B55" s="13">
        <v>90200</v>
      </c>
      <c r="C55" s="54" t="s">
        <v>62</v>
      </c>
      <c r="D55" s="61">
        <v>24700</v>
      </c>
      <c r="E55" s="62">
        <v>24700</v>
      </c>
    </row>
    <row r="56" spans="2:5" ht="15.75" thickBot="1">
      <c r="B56" s="16">
        <v>90000</v>
      </c>
      <c r="C56" s="15" t="s">
        <v>63</v>
      </c>
      <c r="D56" s="48">
        <f>D54+D55</f>
        <v>191235</v>
      </c>
      <c r="E56" s="51">
        <f>E54+E55</f>
        <v>228853.38</v>
      </c>
    </row>
    <row r="57" spans="2:5" ht="16.5" thickBot="1" thickTop="1">
      <c r="B57" s="109" t="s">
        <v>64</v>
      </c>
      <c r="C57" s="110"/>
      <c r="D57" s="52">
        <f>D16+D23+D30+D37+D43+D49+D52+D56</f>
        <v>933882.2</v>
      </c>
      <c r="E57" s="55">
        <f>E16+E23+E30+E37+E43+E49+E52+E56</f>
        <v>1453482.15</v>
      </c>
    </row>
    <row r="58" spans="2:5" ht="16.5" thickBot="1" thickTop="1">
      <c r="B58" s="109" t="s">
        <v>65</v>
      </c>
      <c r="C58" s="110"/>
      <c r="D58" s="52">
        <f>D57+D5+D6+D7+D8</f>
        <v>933882.2</v>
      </c>
      <c r="E58" s="55">
        <f>E57+E5+E6+E7+E8</f>
        <v>1718022.25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392720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117150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509870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8580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8580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63670</v>
      </c>
      <c r="E25" s="45"/>
    </row>
    <row r="26" spans="2:5" ht="15">
      <c r="B26" s="13">
        <v>30200</v>
      </c>
      <c r="C26" s="54" t="s">
        <v>28</v>
      </c>
      <c r="D26" s="39">
        <v>5500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</v>
      </c>
      <c r="E28" s="45"/>
    </row>
    <row r="29" spans="2:5" ht="15">
      <c r="B29" s="13">
        <v>30500</v>
      </c>
      <c r="C29" s="54" t="s">
        <v>31</v>
      </c>
      <c r="D29" s="60">
        <v>94455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163640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20000</v>
      </c>
      <c r="E34" s="45"/>
    </row>
    <row r="35" spans="2:5" ht="15">
      <c r="B35" s="13">
        <v>40400</v>
      </c>
      <c r="C35" s="54" t="s">
        <v>38</v>
      </c>
      <c r="D35" s="39">
        <v>7500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47500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166535</v>
      </c>
      <c r="E54" s="45"/>
    </row>
    <row r="55" spans="2:5" ht="15">
      <c r="B55" s="13">
        <v>90200</v>
      </c>
      <c r="C55" s="54" t="s">
        <v>62</v>
      </c>
      <c r="D55" s="61">
        <v>24700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191235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920825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920825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392720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117150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509870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8580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8580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63670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</v>
      </c>
      <c r="E28" s="45"/>
    </row>
    <row r="29" spans="2:5" ht="15">
      <c r="B29" s="13">
        <v>30500</v>
      </c>
      <c r="C29" s="54" t="s">
        <v>31</v>
      </c>
      <c r="D29" s="60">
        <v>94455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161140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20000</v>
      </c>
      <c r="E34" s="45"/>
    </row>
    <row r="35" spans="2:5" ht="15">
      <c r="B35" s="13">
        <v>40400</v>
      </c>
      <c r="C35" s="54" t="s">
        <v>38</v>
      </c>
      <c r="D35" s="39">
        <v>7500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47500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166535</v>
      </c>
      <c r="E54" s="45"/>
    </row>
    <row r="55" spans="2:5" ht="15">
      <c r="B55" s="13">
        <v>90200</v>
      </c>
      <c r="C55" s="54" t="s">
        <v>62</v>
      </c>
      <c r="D55" s="61">
        <v>24700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191235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918325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918325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147937.69</v>
      </c>
      <c r="E10" s="89">
        <v>0</v>
      </c>
      <c r="F10" s="90">
        <v>191006.51</v>
      </c>
      <c r="G10" s="88"/>
      <c r="H10" s="89"/>
      <c r="I10" s="90"/>
      <c r="J10" s="97">
        <v>34100</v>
      </c>
      <c r="K10" s="89">
        <v>0</v>
      </c>
      <c r="L10" s="101">
        <v>39131.14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28220</v>
      </c>
      <c r="AF10" s="89">
        <v>0</v>
      </c>
      <c r="AG10" s="90">
        <v>42254.020000000004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210257.69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272391.67000000004</v>
      </c>
    </row>
    <row r="11" spans="2:76" ht="15">
      <c r="B11" s="13">
        <v>102</v>
      </c>
      <c r="C11" s="25" t="s">
        <v>92</v>
      </c>
      <c r="D11" s="88">
        <v>10168</v>
      </c>
      <c r="E11" s="89">
        <v>0</v>
      </c>
      <c r="F11" s="90">
        <v>13041.36</v>
      </c>
      <c r="G11" s="88"/>
      <c r="H11" s="89"/>
      <c r="I11" s="90"/>
      <c r="J11" s="97">
        <v>2300</v>
      </c>
      <c r="K11" s="89">
        <v>0</v>
      </c>
      <c r="L11" s="101">
        <v>2640.14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1925</v>
      </c>
      <c r="AF11" s="89">
        <v>0</v>
      </c>
      <c r="AG11" s="90">
        <v>2863.68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14393</v>
      </c>
      <c r="BW11" s="77">
        <f t="shared" si="1"/>
        <v>0</v>
      </c>
      <c r="BX11" s="79">
        <f t="shared" si="2"/>
        <v>18545.18</v>
      </c>
    </row>
    <row r="12" spans="2:76" ht="15">
      <c r="B12" s="13">
        <v>103</v>
      </c>
      <c r="C12" s="25" t="s">
        <v>93</v>
      </c>
      <c r="D12" s="88">
        <v>80752.8</v>
      </c>
      <c r="E12" s="89">
        <v>0</v>
      </c>
      <c r="F12" s="90">
        <v>131540.34000000003</v>
      </c>
      <c r="G12" s="88"/>
      <c r="H12" s="89"/>
      <c r="I12" s="90"/>
      <c r="J12" s="97">
        <v>3000</v>
      </c>
      <c r="K12" s="89">
        <v>0</v>
      </c>
      <c r="L12" s="101">
        <v>6754.32</v>
      </c>
      <c r="M12" s="91">
        <v>54800</v>
      </c>
      <c r="N12" s="89">
        <v>0</v>
      </c>
      <c r="O12" s="90">
        <v>70825.57999999999</v>
      </c>
      <c r="P12" s="91"/>
      <c r="Q12" s="89"/>
      <c r="R12" s="90"/>
      <c r="S12" s="91">
        <v>5500</v>
      </c>
      <c r="T12" s="89">
        <v>0</v>
      </c>
      <c r="U12" s="90">
        <v>6827.51</v>
      </c>
      <c r="V12" s="91">
        <v>2050</v>
      </c>
      <c r="W12" s="89">
        <v>0</v>
      </c>
      <c r="X12" s="90">
        <v>3244.14</v>
      </c>
      <c r="Y12" s="91"/>
      <c r="Z12" s="89"/>
      <c r="AA12" s="90"/>
      <c r="AB12" s="91">
        <v>105150</v>
      </c>
      <c r="AC12" s="89">
        <v>0</v>
      </c>
      <c r="AD12" s="90">
        <v>159344.66</v>
      </c>
      <c r="AE12" s="91">
        <v>34320</v>
      </c>
      <c r="AF12" s="89">
        <v>0</v>
      </c>
      <c r="AG12" s="90">
        <v>58976.29</v>
      </c>
      <c r="AH12" s="91"/>
      <c r="AI12" s="89"/>
      <c r="AJ12" s="90"/>
      <c r="AK12" s="91">
        <v>900</v>
      </c>
      <c r="AL12" s="89">
        <v>0</v>
      </c>
      <c r="AM12" s="90">
        <v>2446.09</v>
      </c>
      <c r="AN12" s="91"/>
      <c r="AO12" s="89"/>
      <c r="AP12" s="90"/>
      <c r="AQ12" s="91">
        <v>1400</v>
      </c>
      <c r="AR12" s="89">
        <v>0</v>
      </c>
      <c r="AS12" s="90">
        <v>2531.14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287872.8</v>
      </c>
      <c r="BW12" s="77">
        <f t="shared" si="1"/>
        <v>0</v>
      </c>
      <c r="BX12" s="79">
        <f t="shared" si="2"/>
        <v>442490.07000000007</v>
      </c>
    </row>
    <row r="13" spans="2:76" ht="15">
      <c r="B13" s="13">
        <v>104</v>
      </c>
      <c r="C13" s="25" t="s">
        <v>19</v>
      </c>
      <c r="D13" s="88">
        <v>4950</v>
      </c>
      <c r="E13" s="89">
        <v>0</v>
      </c>
      <c r="F13" s="90">
        <v>8005</v>
      </c>
      <c r="G13" s="88">
        <v>0</v>
      </c>
      <c r="H13" s="89">
        <v>0</v>
      </c>
      <c r="I13" s="90">
        <v>0</v>
      </c>
      <c r="J13" s="97"/>
      <c r="K13" s="89"/>
      <c r="L13" s="101"/>
      <c r="M13" s="91">
        <v>18238</v>
      </c>
      <c r="N13" s="89">
        <v>0</v>
      </c>
      <c r="O13" s="90">
        <v>28464.930000000004</v>
      </c>
      <c r="P13" s="91">
        <v>0</v>
      </c>
      <c r="Q13" s="89">
        <v>0</v>
      </c>
      <c r="R13" s="90">
        <v>0</v>
      </c>
      <c r="S13" s="91">
        <v>800</v>
      </c>
      <c r="T13" s="89">
        <v>0</v>
      </c>
      <c r="U13" s="90">
        <v>1600</v>
      </c>
      <c r="V13" s="91">
        <v>2000</v>
      </c>
      <c r="W13" s="89">
        <v>0</v>
      </c>
      <c r="X13" s="90">
        <v>2000</v>
      </c>
      <c r="Y13" s="91"/>
      <c r="Z13" s="89"/>
      <c r="AA13" s="90"/>
      <c r="AB13" s="91">
        <v>500</v>
      </c>
      <c r="AC13" s="89">
        <v>0</v>
      </c>
      <c r="AD13" s="90">
        <v>10613.51</v>
      </c>
      <c r="AE13" s="91"/>
      <c r="AF13" s="89"/>
      <c r="AG13" s="90"/>
      <c r="AH13" s="91">
        <v>1500</v>
      </c>
      <c r="AI13" s="89">
        <v>0</v>
      </c>
      <c r="AJ13" s="90">
        <v>1500</v>
      </c>
      <c r="AK13" s="91">
        <v>46575</v>
      </c>
      <c r="AL13" s="89">
        <v>0</v>
      </c>
      <c r="AM13" s="90">
        <v>48575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74563</v>
      </c>
      <c r="BW13" s="77">
        <f t="shared" si="1"/>
        <v>0</v>
      </c>
      <c r="BX13" s="79">
        <f t="shared" si="2"/>
        <v>100758.44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0</v>
      </c>
      <c r="T16" s="89">
        <v>0</v>
      </c>
      <c r="U16" s="90">
        <v>0</v>
      </c>
      <c r="V16" s="91">
        <v>0</v>
      </c>
      <c r="W16" s="89">
        <v>0</v>
      </c>
      <c r="X16" s="90">
        <v>0</v>
      </c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12004</v>
      </c>
      <c r="BM16" s="89">
        <v>0</v>
      </c>
      <c r="BN16" s="90">
        <v>12004</v>
      </c>
      <c r="BO16" s="91"/>
      <c r="BP16" s="89"/>
      <c r="BQ16" s="90"/>
      <c r="BR16" s="97"/>
      <c r="BS16" s="89"/>
      <c r="BT16" s="101"/>
      <c r="BU16" s="76"/>
      <c r="BV16" s="85">
        <f t="shared" si="0"/>
        <v>12004</v>
      </c>
      <c r="BW16" s="77">
        <f t="shared" si="1"/>
        <v>0</v>
      </c>
      <c r="BX16" s="79">
        <f t="shared" si="2"/>
        <v>12004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</v>
      </c>
      <c r="E18" s="89">
        <v>0</v>
      </c>
      <c r="F18" s="90">
        <v>1622.1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</v>
      </c>
      <c r="BW18" s="77">
        <f t="shared" si="1"/>
        <v>0</v>
      </c>
      <c r="BX18" s="79">
        <f t="shared" si="2"/>
        <v>1622.1</v>
      </c>
    </row>
    <row r="19" spans="2:76" ht="15">
      <c r="B19" s="13">
        <v>110</v>
      </c>
      <c r="C19" s="25" t="s">
        <v>98</v>
      </c>
      <c r="D19" s="88">
        <v>14550</v>
      </c>
      <c r="E19" s="89">
        <v>0</v>
      </c>
      <c r="F19" s="90">
        <v>14550</v>
      </c>
      <c r="G19" s="88"/>
      <c r="H19" s="89"/>
      <c r="I19" s="90"/>
      <c r="J19" s="97">
        <v>0</v>
      </c>
      <c r="K19" s="89">
        <v>0</v>
      </c>
      <c r="L19" s="101">
        <v>250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>
        <v>300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14894.710000000001</v>
      </c>
      <c r="BJ19" s="89">
        <v>0</v>
      </c>
      <c r="BK19" s="101">
        <v>2559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29744.71</v>
      </c>
      <c r="BW19" s="77">
        <f t="shared" si="1"/>
        <v>0</v>
      </c>
      <c r="BX19" s="79">
        <f t="shared" si="2"/>
        <v>17659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258558.49</v>
      </c>
      <c r="E20" s="78">
        <f t="shared" si="3"/>
        <v>0</v>
      </c>
      <c r="F20" s="79">
        <f t="shared" si="3"/>
        <v>359765.31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39400</v>
      </c>
      <c r="K20" s="78">
        <f t="shared" si="3"/>
        <v>0</v>
      </c>
      <c r="L20" s="77">
        <f t="shared" si="3"/>
        <v>48775.6</v>
      </c>
      <c r="M20" s="98">
        <f t="shared" si="3"/>
        <v>73038</v>
      </c>
      <c r="N20" s="78">
        <f t="shared" si="3"/>
        <v>0</v>
      </c>
      <c r="O20" s="77">
        <f t="shared" si="3"/>
        <v>99290.51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6300</v>
      </c>
      <c r="T20" s="78">
        <f t="shared" si="3"/>
        <v>0</v>
      </c>
      <c r="U20" s="77">
        <f t="shared" si="3"/>
        <v>8427.51</v>
      </c>
      <c r="V20" s="98">
        <f t="shared" si="3"/>
        <v>4050</v>
      </c>
      <c r="W20" s="78">
        <f t="shared" si="3"/>
        <v>0</v>
      </c>
      <c r="X20" s="77">
        <f t="shared" si="3"/>
        <v>5244.139999999999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105650</v>
      </c>
      <c r="AC20" s="78">
        <f t="shared" si="3"/>
        <v>0</v>
      </c>
      <c r="AD20" s="77">
        <f t="shared" si="3"/>
        <v>169958.17</v>
      </c>
      <c r="AE20" s="98">
        <f t="shared" si="3"/>
        <v>64765</v>
      </c>
      <c r="AF20" s="78">
        <f t="shared" si="3"/>
        <v>0</v>
      </c>
      <c r="AG20" s="77">
        <f t="shared" si="3"/>
        <v>104393.99</v>
      </c>
      <c r="AH20" s="98">
        <f t="shared" si="3"/>
        <v>1500</v>
      </c>
      <c r="AI20" s="78">
        <f t="shared" si="3"/>
        <v>0</v>
      </c>
      <c r="AJ20" s="77">
        <f t="shared" si="3"/>
        <v>1500</v>
      </c>
      <c r="AK20" s="98">
        <f t="shared" si="3"/>
        <v>47475</v>
      </c>
      <c r="AL20" s="78">
        <f t="shared" si="3"/>
        <v>0</v>
      </c>
      <c r="AM20" s="77">
        <f t="shared" si="3"/>
        <v>51021.09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1400</v>
      </c>
      <c r="AR20" s="78">
        <f t="shared" si="3"/>
        <v>0</v>
      </c>
      <c r="AS20" s="77">
        <f t="shared" si="3"/>
        <v>2531.14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14894.710000000001</v>
      </c>
      <c r="BJ20" s="78">
        <f t="shared" si="3"/>
        <v>0</v>
      </c>
      <c r="BK20" s="77">
        <f t="shared" si="3"/>
        <v>2559</v>
      </c>
      <c r="BL20" s="98">
        <f t="shared" si="3"/>
        <v>12004</v>
      </c>
      <c r="BM20" s="78">
        <f t="shared" si="3"/>
        <v>0</v>
      </c>
      <c r="BN20" s="77">
        <f t="shared" si="3"/>
        <v>12004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629035.2</v>
      </c>
      <c r="BW20" s="77">
        <f>BW10+BW11+BW12+BW13+BW14+BW15+BW16+BW17+BW18+BW19</f>
        <v>0</v>
      </c>
      <c r="BX20" s="95">
        <f>BX10+BX11+BX12+BX13+BX14+BX15+BX16+BX17+BX18+BX19</f>
        <v>865470.4600000001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9000</v>
      </c>
      <c r="E24" s="89">
        <v>0</v>
      </c>
      <c r="F24" s="90">
        <v>14341.14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2000</v>
      </c>
      <c r="N24" s="89">
        <v>0</v>
      </c>
      <c r="O24" s="101">
        <v>3159</v>
      </c>
      <c r="P24" s="97"/>
      <c r="Q24" s="89"/>
      <c r="R24" s="101"/>
      <c r="S24" s="97">
        <v>1000</v>
      </c>
      <c r="T24" s="89">
        <v>0</v>
      </c>
      <c r="U24" s="101">
        <v>38551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6000</v>
      </c>
      <c r="AF24" s="89">
        <v>0</v>
      </c>
      <c r="AG24" s="101">
        <v>45368.68</v>
      </c>
      <c r="AH24" s="97"/>
      <c r="AI24" s="89"/>
      <c r="AJ24" s="101"/>
      <c r="AK24" s="97">
        <v>21000</v>
      </c>
      <c r="AL24" s="89">
        <v>0</v>
      </c>
      <c r="AM24" s="101">
        <v>21319.68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39000</v>
      </c>
      <c r="BW24" s="77">
        <f t="shared" si="4"/>
        <v>0</v>
      </c>
      <c r="BX24" s="79">
        <f t="shared" si="4"/>
        <v>122739.5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7350</v>
      </c>
      <c r="E27" s="89">
        <v>0</v>
      </c>
      <c r="F27" s="90">
        <v>7350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1150</v>
      </c>
      <c r="T27" s="89">
        <v>0</v>
      </c>
      <c r="U27" s="101">
        <v>1150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8500</v>
      </c>
      <c r="BW27" s="77">
        <f t="shared" si="4"/>
        <v>0</v>
      </c>
      <c r="BX27" s="79">
        <f t="shared" si="4"/>
        <v>8500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16350</v>
      </c>
      <c r="E28" s="78">
        <f t="shared" si="5"/>
        <v>0</v>
      </c>
      <c r="F28" s="79">
        <f t="shared" si="5"/>
        <v>21691.14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2000</v>
      </c>
      <c r="N28" s="78">
        <f t="shared" si="5"/>
        <v>0</v>
      </c>
      <c r="O28" s="77">
        <f t="shared" si="5"/>
        <v>3159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2150</v>
      </c>
      <c r="T28" s="78">
        <f t="shared" si="5"/>
        <v>0</v>
      </c>
      <c r="U28" s="77">
        <f t="shared" si="5"/>
        <v>39701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6000</v>
      </c>
      <c r="AF28" s="78">
        <f t="shared" si="5"/>
        <v>0</v>
      </c>
      <c r="AG28" s="77">
        <f t="shared" si="5"/>
        <v>45368.68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21000</v>
      </c>
      <c r="AL28" s="78">
        <f t="shared" si="6"/>
        <v>0</v>
      </c>
      <c r="AM28" s="77">
        <f t="shared" si="6"/>
        <v>21319.68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47500</v>
      </c>
      <c r="BW28" s="77">
        <f>BW23+BW24+BW25+BW26+BW27</f>
        <v>0</v>
      </c>
      <c r="BX28" s="95">
        <f>BX23+BX24+BX25+BX26+BX27</f>
        <v>131239.5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66112</v>
      </c>
      <c r="BM40" s="89">
        <v>0</v>
      </c>
      <c r="BN40" s="101">
        <v>66112</v>
      </c>
      <c r="BO40" s="97"/>
      <c r="BP40" s="89"/>
      <c r="BQ40" s="101"/>
      <c r="BR40" s="97"/>
      <c r="BS40" s="89"/>
      <c r="BT40" s="101"/>
      <c r="BU40" s="76"/>
      <c r="BV40" s="85">
        <f t="shared" si="10"/>
        <v>66112</v>
      </c>
      <c r="BW40" s="77">
        <f t="shared" si="10"/>
        <v>0</v>
      </c>
      <c r="BX40" s="79">
        <f t="shared" si="10"/>
        <v>66112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66112</v>
      </c>
      <c r="BM42" s="78">
        <f t="shared" si="12"/>
        <v>0</v>
      </c>
      <c r="BN42" s="77">
        <f t="shared" si="12"/>
        <v>66112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66112</v>
      </c>
      <c r="BW42" s="77">
        <f>BW38+BW39+BW40+BW41</f>
        <v>0</v>
      </c>
      <c r="BX42" s="95">
        <f>BX38+BX39+BX40+BX41</f>
        <v>66112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176535</v>
      </c>
      <c r="BS49" s="89">
        <v>0</v>
      </c>
      <c r="BT49" s="101">
        <v>207335.91999999998</v>
      </c>
      <c r="BU49" s="76"/>
      <c r="BV49" s="85">
        <f aca="true" t="shared" si="15" ref="BV49:BX50">D49+G49+J49+M49+P49+S49+V49+Y49+AB49+AE49+AH49+AK49+AN49+AQ49+AT49+AW49+AZ49+BC49+BF49+BI49+BL49+BO49+BR49</f>
        <v>176535</v>
      </c>
      <c r="BW49" s="77">
        <f t="shared" si="15"/>
        <v>0</v>
      </c>
      <c r="BX49" s="79">
        <f t="shared" si="15"/>
        <v>207335.91999999998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14700</v>
      </c>
      <c r="BS50" s="89">
        <v>0</v>
      </c>
      <c r="BT50" s="101">
        <v>15867.22</v>
      </c>
      <c r="BU50" s="76"/>
      <c r="BV50" s="85">
        <f t="shared" si="15"/>
        <v>14700</v>
      </c>
      <c r="BW50" s="77">
        <f t="shared" si="15"/>
        <v>0</v>
      </c>
      <c r="BX50" s="79">
        <f t="shared" si="15"/>
        <v>15867.22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191235</v>
      </c>
      <c r="BS51" s="78">
        <f>BS49+BS50</f>
        <v>0</v>
      </c>
      <c r="BT51" s="77">
        <f>BT49+BT50</f>
        <v>223203.13999999998</v>
      </c>
      <c r="BU51" s="85"/>
      <c r="BV51" s="85">
        <f>BV49+BV50</f>
        <v>191235</v>
      </c>
      <c r="BW51" s="77">
        <f>BW49+BW50</f>
        <v>0</v>
      </c>
      <c r="BX51" s="95">
        <f>BX49+BX50</f>
        <v>223203.13999999998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274908.49</v>
      </c>
      <c r="E53" s="86">
        <f t="shared" si="18"/>
        <v>0</v>
      </c>
      <c r="F53" s="86">
        <f t="shared" si="18"/>
        <v>381456.45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39400</v>
      </c>
      <c r="K53" s="86">
        <f t="shared" si="18"/>
        <v>0</v>
      </c>
      <c r="L53" s="86">
        <f t="shared" si="18"/>
        <v>48775.6</v>
      </c>
      <c r="M53" s="86">
        <f t="shared" si="18"/>
        <v>75038</v>
      </c>
      <c r="N53" s="86">
        <f t="shared" si="18"/>
        <v>0</v>
      </c>
      <c r="O53" s="86">
        <f t="shared" si="18"/>
        <v>102449.51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8450</v>
      </c>
      <c r="T53" s="86">
        <f t="shared" si="18"/>
        <v>0</v>
      </c>
      <c r="U53" s="86">
        <f t="shared" si="18"/>
        <v>48128.51</v>
      </c>
      <c r="V53" s="86">
        <f t="shared" si="18"/>
        <v>4050</v>
      </c>
      <c r="W53" s="86">
        <f t="shared" si="18"/>
        <v>0</v>
      </c>
      <c r="X53" s="86">
        <f t="shared" si="18"/>
        <v>5244.139999999999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105650</v>
      </c>
      <c r="AC53" s="86">
        <f t="shared" si="18"/>
        <v>0</v>
      </c>
      <c r="AD53" s="86">
        <f t="shared" si="18"/>
        <v>169958.17</v>
      </c>
      <c r="AE53" s="86">
        <f t="shared" si="18"/>
        <v>70765</v>
      </c>
      <c r="AF53" s="86">
        <f t="shared" si="18"/>
        <v>0</v>
      </c>
      <c r="AG53" s="86">
        <f t="shared" si="18"/>
        <v>149762.67</v>
      </c>
      <c r="AH53" s="86">
        <f t="shared" si="18"/>
        <v>1500</v>
      </c>
      <c r="AI53" s="86">
        <f t="shared" si="18"/>
        <v>0</v>
      </c>
      <c r="AJ53" s="86">
        <f aca="true" t="shared" si="19" ref="AJ53:BT53">AJ20+AJ28+AJ35+AJ42+AJ46+AJ51</f>
        <v>1500</v>
      </c>
      <c r="AK53" s="86">
        <f t="shared" si="19"/>
        <v>68475</v>
      </c>
      <c r="AL53" s="86">
        <f t="shared" si="19"/>
        <v>0</v>
      </c>
      <c r="AM53" s="86">
        <f t="shared" si="19"/>
        <v>72340.76999999999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1400</v>
      </c>
      <c r="AR53" s="86">
        <f t="shared" si="19"/>
        <v>0</v>
      </c>
      <c r="AS53" s="86">
        <f t="shared" si="19"/>
        <v>2531.14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14894.710000000001</v>
      </c>
      <c r="BJ53" s="86">
        <f t="shared" si="19"/>
        <v>0</v>
      </c>
      <c r="BK53" s="86">
        <f t="shared" si="19"/>
        <v>2559</v>
      </c>
      <c r="BL53" s="86">
        <f t="shared" si="19"/>
        <v>78116</v>
      </c>
      <c r="BM53" s="86">
        <f t="shared" si="19"/>
        <v>0</v>
      </c>
      <c r="BN53" s="86">
        <f t="shared" si="19"/>
        <v>78116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191235</v>
      </c>
      <c r="BS53" s="86">
        <f t="shared" si="19"/>
        <v>0</v>
      </c>
      <c r="BT53" s="86">
        <f t="shared" si="19"/>
        <v>223203.13999999998</v>
      </c>
      <c r="BU53" s="86">
        <f>BU8</f>
        <v>0</v>
      </c>
      <c r="BV53" s="102">
        <f>BV8+BV20+BV28+BV35+BV42+BV46+BV51</f>
        <v>933882.2</v>
      </c>
      <c r="BW53" s="87">
        <f>BW20+BW28+BW35+BW42+BW46+BW51</f>
        <v>0</v>
      </c>
      <c r="BX53" s="87">
        <f>BX20+BX28+BX35+BX42+BX46+BX51</f>
        <v>1286025.0999999999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145372.69</v>
      </c>
      <c r="E10" s="89">
        <v>0</v>
      </c>
      <c r="F10" s="90"/>
      <c r="G10" s="88"/>
      <c r="H10" s="89"/>
      <c r="I10" s="90"/>
      <c r="J10" s="97">
        <v>34100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28220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207692.69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9998</v>
      </c>
      <c r="E11" s="89">
        <v>0</v>
      </c>
      <c r="F11" s="90"/>
      <c r="G11" s="88"/>
      <c r="H11" s="89"/>
      <c r="I11" s="90"/>
      <c r="J11" s="97">
        <v>2300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14223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73223.31</v>
      </c>
      <c r="E12" s="89">
        <v>0</v>
      </c>
      <c r="F12" s="90"/>
      <c r="G12" s="88"/>
      <c r="H12" s="89"/>
      <c r="I12" s="90"/>
      <c r="J12" s="97">
        <v>3000</v>
      </c>
      <c r="K12" s="89">
        <v>0</v>
      </c>
      <c r="L12" s="101"/>
      <c r="M12" s="91">
        <v>53866</v>
      </c>
      <c r="N12" s="89">
        <v>0</v>
      </c>
      <c r="O12" s="90"/>
      <c r="P12" s="91"/>
      <c r="Q12" s="89"/>
      <c r="R12" s="90"/>
      <c r="S12" s="91">
        <v>5500</v>
      </c>
      <c r="T12" s="89">
        <v>0</v>
      </c>
      <c r="U12" s="90"/>
      <c r="V12" s="91">
        <v>2050</v>
      </c>
      <c r="W12" s="89">
        <v>0</v>
      </c>
      <c r="X12" s="90"/>
      <c r="Y12" s="91"/>
      <c r="Z12" s="89"/>
      <c r="AA12" s="90"/>
      <c r="AB12" s="91">
        <v>105150</v>
      </c>
      <c r="AC12" s="89">
        <v>0</v>
      </c>
      <c r="AD12" s="90"/>
      <c r="AE12" s="91">
        <v>34320</v>
      </c>
      <c r="AF12" s="89">
        <v>0</v>
      </c>
      <c r="AG12" s="90"/>
      <c r="AH12" s="91"/>
      <c r="AI12" s="89"/>
      <c r="AJ12" s="90"/>
      <c r="AK12" s="91">
        <v>900</v>
      </c>
      <c r="AL12" s="89">
        <v>0</v>
      </c>
      <c r="AM12" s="90"/>
      <c r="AN12" s="91"/>
      <c r="AO12" s="89"/>
      <c r="AP12" s="90"/>
      <c r="AQ12" s="91">
        <v>1400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279409.31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2750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18488</v>
      </c>
      <c r="N13" s="89">
        <v>0</v>
      </c>
      <c r="O13" s="90"/>
      <c r="P13" s="91">
        <v>0</v>
      </c>
      <c r="Q13" s="89">
        <v>0</v>
      </c>
      <c r="R13" s="90"/>
      <c r="S13" s="91">
        <v>800</v>
      </c>
      <c r="T13" s="89">
        <v>0</v>
      </c>
      <c r="U13" s="90"/>
      <c r="V13" s="91">
        <v>2000</v>
      </c>
      <c r="W13" s="89">
        <v>0</v>
      </c>
      <c r="X13" s="90"/>
      <c r="Y13" s="91"/>
      <c r="Z13" s="89"/>
      <c r="AA13" s="90"/>
      <c r="AB13" s="91">
        <v>500</v>
      </c>
      <c r="AC13" s="89">
        <v>0</v>
      </c>
      <c r="AD13" s="90"/>
      <c r="AE13" s="91"/>
      <c r="AF13" s="89"/>
      <c r="AG13" s="90"/>
      <c r="AH13" s="91">
        <v>1500</v>
      </c>
      <c r="AI13" s="89">
        <v>0</v>
      </c>
      <c r="AJ13" s="90"/>
      <c r="AK13" s="91">
        <v>46575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72613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>
        <v>0</v>
      </c>
      <c r="W16" s="89">
        <v>0</v>
      </c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9232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9232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14550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14996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29846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246094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39400</v>
      </c>
      <c r="K20" s="78">
        <f t="shared" si="1"/>
        <v>0</v>
      </c>
      <c r="L20" s="77">
        <f t="shared" si="1"/>
        <v>0</v>
      </c>
      <c r="M20" s="98">
        <f t="shared" si="1"/>
        <v>72354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6300</v>
      </c>
      <c r="T20" s="78">
        <f t="shared" si="1"/>
        <v>0</v>
      </c>
      <c r="U20" s="77">
        <f t="shared" si="1"/>
        <v>0</v>
      </c>
      <c r="V20" s="98">
        <f t="shared" si="1"/>
        <v>4050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105650</v>
      </c>
      <c r="AC20" s="78">
        <f t="shared" si="1"/>
        <v>0</v>
      </c>
      <c r="AD20" s="77">
        <f t="shared" si="1"/>
        <v>0</v>
      </c>
      <c r="AE20" s="98">
        <f t="shared" si="1"/>
        <v>64765</v>
      </c>
      <c r="AF20" s="78">
        <f t="shared" si="1"/>
        <v>0</v>
      </c>
      <c r="AG20" s="77">
        <f t="shared" si="1"/>
        <v>0</v>
      </c>
      <c r="AH20" s="98">
        <f t="shared" si="1"/>
        <v>1500</v>
      </c>
      <c r="AI20" s="78">
        <f t="shared" si="1"/>
        <v>0</v>
      </c>
      <c r="AJ20" s="77">
        <f t="shared" si="1"/>
        <v>0</v>
      </c>
      <c r="AK20" s="98">
        <f t="shared" si="1"/>
        <v>47475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14996</v>
      </c>
      <c r="BJ20" s="78">
        <f t="shared" si="1"/>
        <v>0</v>
      </c>
      <c r="BK20" s="77">
        <f t="shared" si="1"/>
        <v>0</v>
      </c>
      <c r="BL20" s="98">
        <f t="shared" si="1"/>
        <v>9232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613216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6150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2000</v>
      </c>
      <c r="N24" s="89">
        <v>0</v>
      </c>
      <c r="O24" s="101"/>
      <c r="P24" s="97"/>
      <c r="Q24" s="89"/>
      <c r="R24" s="101"/>
      <c r="S24" s="97">
        <v>2000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7000</v>
      </c>
      <c r="AF24" s="89">
        <v>0</v>
      </c>
      <c r="AG24" s="101"/>
      <c r="AH24" s="97"/>
      <c r="AI24" s="89"/>
      <c r="AJ24" s="101"/>
      <c r="AK24" s="97">
        <v>22000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39150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6350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2000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8350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12500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4000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22000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68874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68874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68874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68874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176535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176535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14700</v>
      </c>
      <c r="BS50" s="89">
        <v>0</v>
      </c>
      <c r="BT50" s="101"/>
      <c r="BU50" s="76"/>
      <c r="BV50" s="85">
        <f t="shared" si="9"/>
        <v>14700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191235</v>
      </c>
      <c r="BS51" s="78">
        <f>BS49+BS50</f>
        <v>0</v>
      </c>
      <c r="BT51" s="77">
        <f>BT49+BT50</f>
        <v>0</v>
      </c>
      <c r="BU51" s="85"/>
      <c r="BV51" s="85">
        <f>BV49+BV50</f>
        <v>191235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258594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39400</v>
      </c>
      <c r="K53" s="86">
        <f t="shared" si="11"/>
        <v>0</v>
      </c>
      <c r="L53" s="86">
        <f t="shared" si="11"/>
        <v>0</v>
      </c>
      <c r="M53" s="86">
        <f t="shared" si="11"/>
        <v>74354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10300</v>
      </c>
      <c r="T53" s="86">
        <f t="shared" si="11"/>
        <v>0</v>
      </c>
      <c r="U53" s="86">
        <f t="shared" si="11"/>
        <v>0</v>
      </c>
      <c r="V53" s="86">
        <f t="shared" si="11"/>
        <v>4050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105650</v>
      </c>
      <c r="AC53" s="86">
        <f t="shared" si="11"/>
        <v>0</v>
      </c>
      <c r="AD53" s="86">
        <f t="shared" si="11"/>
        <v>0</v>
      </c>
      <c r="AE53" s="86">
        <f t="shared" si="11"/>
        <v>71765</v>
      </c>
      <c r="AF53" s="86">
        <f t="shared" si="11"/>
        <v>0</v>
      </c>
      <c r="AG53" s="86">
        <f t="shared" si="11"/>
        <v>0</v>
      </c>
      <c r="AH53" s="86">
        <f t="shared" si="11"/>
        <v>1500</v>
      </c>
      <c r="AI53" s="86">
        <f t="shared" si="11"/>
        <v>0</v>
      </c>
      <c r="AJ53" s="86">
        <f t="shared" si="11"/>
        <v>0</v>
      </c>
      <c r="AK53" s="86">
        <f t="shared" si="11"/>
        <v>69475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14996</v>
      </c>
      <c r="BJ53" s="86">
        <f t="shared" si="11"/>
        <v>0</v>
      </c>
      <c r="BK53" s="86">
        <f t="shared" si="11"/>
        <v>0</v>
      </c>
      <c r="BL53" s="86">
        <f t="shared" si="11"/>
        <v>78106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191235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920825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145372.69</v>
      </c>
      <c r="E10" s="89">
        <v>0</v>
      </c>
      <c r="F10" s="90"/>
      <c r="G10" s="88"/>
      <c r="H10" s="89"/>
      <c r="I10" s="90"/>
      <c r="J10" s="97">
        <v>34100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28220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207692.69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9998</v>
      </c>
      <c r="E11" s="89">
        <v>0</v>
      </c>
      <c r="F11" s="90"/>
      <c r="G11" s="88"/>
      <c r="H11" s="89"/>
      <c r="I11" s="90"/>
      <c r="J11" s="97">
        <v>2300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14223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73723.31</v>
      </c>
      <c r="E12" s="89">
        <v>0</v>
      </c>
      <c r="F12" s="90"/>
      <c r="G12" s="88"/>
      <c r="H12" s="89"/>
      <c r="I12" s="90"/>
      <c r="J12" s="97">
        <v>3000</v>
      </c>
      <c r="K12" s="89">
        <v>0</v>
      </c>
      <c r="L12" s="101"/>
      <c r="M12" s="91">
        <v>50866</v>
      </c>
      <c r="N12" s="89">
        <v>0</v>
      </c>
      <c r="O12" s="90"/>
      <c r="P12" s="91"/>
      <c r="Q12" s="89"/>
      <c r="R12" s="90"/>
      <c r="S12" s="91">
        <v>5500</v>
      </c>
      <c r="T12" s="89">
        <v>0</v>
      </c>
      <c r="U12" s="90"/>
      <c r="V12" s="91">
        <v>2050</v>
      </c>
      <c r="W12" s="89">
        <v>0</v>
      </c>
      <c r="X12" s="90"/>
      <c r="Y12" s="91"/>
      <c r="Z12" s="89"/>
      <c r="AA12" s="90"/>
      <c r="AB12" s="91">
        <v>105150</v>
      </c>
      <c r="AC12" s="89">
        <v>0</v>
      </c>
      <c r="AD12" s="90"/>
      <c r="AE12" s="91">
        <v>34320</v>
      </c>
      <c r="AF12" s="89">
        <v>0</v>
      </c>
      <c r="AG12" s="90"/>
      <c r="AH12" s="91"/>
      <c r="AI12" s="89"/>
      <c r="AJ12" s="90"/>
      <c r="AK12" s="91">
        <v>900</v>
      </c>
      <c r="AL12" s="89">
        <v>0</v>
      </c>
      <c r="AM12" s="90"/>
      <c r="AN12" s="91"/>
      <c r="AO12" s="89"/>
      <c r="AP12" s="90"/>
      <c r="AQ12" s="91">
        <v>1400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276909.31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2750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18488</v>
      </c>
      <c r="N13" s="89">
        <v>0</v>
      </c>
      <c r="O13" s="90"/>
      <c r="P13" s="91">
        <v>0</v>
      </c>
      <c r="Q13" s="89">
        <v>0</v>
      </c>
      <c r="R13" s="90"/>
      <c r="S13" s="91">
        <v>800</v>
      </c>
      <c r="T13" s="89">
        <v>0</v>
      </c>
      <c r="U13" s="90"/>
      <c r="V13" s="91">
        <v>2000</v>
      </c>
      <c r="W13" s="89">
        <v>0</v>
      </c>
      <c r="X13" s="90"/>
      <c r="Y13" s="91"/>
      <c r="Z13" s="89"/>
      <c r="AA13" s="90"/>
      <c r="AB13" s="91">
        <v>500</v>
      </c>
      <c r="AC13" s="89">
        <v>0</v>
      </c>
      <c r="AD13" s="90"/>
      <c r="AE13" s="91"/>
      <c r="AF13" s="89"/>
      <c r="AG13" s="90"/>
      <c r="AH13" s="91">
        <v>1500</v>
      </c>
      <c r="AI13" s="89">
        <v>0</v>
      </c>
      <c r="AJ13" s="90"/>
      <c r="AK13" s="91">
        <v>46575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72613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>
        <v>0</v>
      </c>
      <c r="W16" s="89">
        <v>0</v>
      </c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6323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6323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14550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14996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29846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246594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39400</v>
      </c>
      <c r="K20" s="78">
        <f t="shared" si="1"/>
        <v>0</v>
      </c>
      <c r="L20" s="77">
        <f t="shared" si="1"/>
        <v>0</v>
      </c>
      <c r="M20" s="98">
        <f t="shared" si="1"/>
        <v>69354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6300</v>
      </c>
      <c r="T20" s="78">
        <f t="shared" si="1"/>
        <v>0</v>
      </c>
      <c r="U20" s="77">
        <f t="shared" si="1"/>
        <v>0</v>
      </c>
      <c r="V20" s="98">
        <f t="shared" si="1"/>
        <v>4050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105650</v>
      </c>
      <c r="AC20" s="78">
        <f t="shared" si="1"/>
        <v>0</v>
      </c>
      <c r="AD20" s="77">
        <f t="shared" si="1"/>
        <v>0</v>
      </c>
      <c r="AE20" s="98">
        <f t="shared" si="1"/>
        <v>64765</v>
      </c>
      <c r="AF20" s="78">
        <f t="shared" si="1"/>
        <v>0</v>
      </c>
      <c r="AG20" s="77">
        <f t="shared" si="1"/>
        <v>0</v>
      </c>
      <c r="AH20" s="98">
        <f t="shared" si="1"/>
        <v>1500</v>
      </c>
      <c r="AI20" s="78">
        <f t="shared" si="1"/>
        <v>0</v>
      </c>
      <c r="AJ20" s="77">
        <f t="shared" si="1"/>
        <v>0</v>
      </c>
      <c r="AK20" s="98">
        <f t="shared" si="1"/>
        <v>47475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14996</v>
      </c>
      <c r="BJ20" s="78">
        <f t="shared" si="1"/>
        <v>0</v>
      </c>
      <c r="BK20" s="77">
        <f t="shared" si="1"/>
        <v>0</v>
      </c>
      <c r="BL20" s="98">
        <f t="shared" si="1"/>
        <v>6323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607807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6150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2000</v>
      </c>
      <c r="N24" s="89">
        <v>0</v>
      </c>
      <c r="O24" s="101"/>
      <c r="P24" s="97"/>
      <c r="Q24" s="89"/>
      <c r="R24" s="101"/>
      <c r="S24" s="97">
        <v>2000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7000</v>
      </c>
      <c r="AF24" s="89">
        <v>0</v>
      </c>
      <c r="AG24" s="101"/>
      <c r="AH24" s="97"/>
      <c r="AI24" s="89"/>
      <c r="AJ24" s="101"/>
      <c r="AK24" s="97">
        <v>22000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39150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6350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2000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8350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12500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4000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22000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71783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71783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71783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71783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176535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176535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14700</v>
      </c>
      <c r="BS50" s="89">
        <v>0</v>
      </c>
      <c r="BT50" s="101"/>
      <c r="BU50" s="76"/>
      <c r="BV50" s="85">
        <f t="shared" si="9"/>
        <v>14700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191235</v>
      </c>
      <c r="BS51" s="78">
        <f>BS49+BS50</f>
        <v>0</v>
      </c>
      <c r="BT51" s="77">
        <f>BT49+BT50</f>
        <v>0</v>
      </c>
      <c r="BU51" s="85"/>
      <c r="BV51" s="85">
        <f>BV49+BV50</f>
        <v>191235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259094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39400</v>
      </c>
      <c r="K53" s="86">
        <f t="shared" si="11"/>
        <v>0</v>
      </c>
      <c r="L53" s="86">
        <f t="shared" si="11"/>
        <v>0</v>
      </c>
      <c r="M53" s="86">
        <f t="shared" si="11"/>
        <v>71354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10300</v>
      </c>
      <c r="T53" s="86">
        <f t="shared" si="11"/>
        <v>0</v>
      </c>
      <c r="U53" s="86">
        <f t="shared" si="11"/>
        <v>0</v>
      </c>
      <c r="V53" s="86">
        <f t="shared" si="11"/>
        <v>4050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105650</v>
      </c>
      <c r="AC53" s="86">
        <f t="shared" si="11"/>
        <v>0</v>
      </c>
      <c r="AD53" s="86">
        <f t="shared" si="11"/>
        <v>0</v>
      </c>
      <c r="AE53" s="86">
        <f t="shared" si="11"/>
        <v>71765</v>
      </c>
      <c r="AF53" s="86">
        <f t="shared" si="11"/>
        <v>0</v>
      </c>
      <c r="AG53" s="86">
        <f t="shared" si="11"/>
        <v>0</v>
      </c>
      <c r="AH53" s="86">
        <f t="shared" si="11"/>
        <v>1500</v>
      </c>
      <c r="AI53" s="86">
        <f t="shared" si="11"/>
        <v>0</v>
      </c>
      <c r="AJ53" s="86">
        <f t="shared" si="11"/>
        <v>0</v>
      </c>
      <c r="AK53" s="86">
        <f t="shared" si="11"/>
        <v>69475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14996</v>
      </c>
      <c r="BJ53" s="86">
        <f t="shared" si="11"/>
        <v>0</v>
      </c>
      <c r="BK53" s="86">
        <f t="shared" si="11"/>
        <v>0</v>
      </c>
      <c r="BL53" s="86">
        <f t="shared" si="11"/>
        <v>78106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191235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918325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2020-02-07T15:01:03Z</dcterms:modified>
  <cp:category/>
  <cp:version/>
  <cp:contentType/>
  <cp:contentStatus/>
</cp:coreProperties>
</file>