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21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21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'Entrate_Rendiconto_2021'!$B$1:$E$59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'Spese_Rendiconto_2021'!$B$1:$BX$54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'Spese_Rendiconto_2021'!$B:$C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<sst xmlns="http://schemas.openxmlformats.org/spreadsheetml/2006/main" count="870" uniqueCount="149">
  <si>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</si>
  <si>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</si>
  <si>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</si>
  <si>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</si>
  <si>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</si>
  <si>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</si>
  <si>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</si>
  <si>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</si>
  <si>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</si>
  <si>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</si>
  <si>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</si>
  <si>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</si>
  <si>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</si>
  <si>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</si>
  <si>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</si>
  <si>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</si>
  <si>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</si>
  <si>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</si>
  <si>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</si>
  <si>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</si>
  <si>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</si>
  <si>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</si>
  <si>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</si>
  <si>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</si>
  <si>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</si>
  <si>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</si>
  <si>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</si>
  <si>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</si>
  <si>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</si>
  <si>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</si>
  <si>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</si>
  <si>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</si>
  <si>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</si>
  <si>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</si>
  <si>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</si>
  <si>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</si>
  <si>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</si>
  <si>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</si>
  <si>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</si>
  <si>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</si>
  <si>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</si>
  <si>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</si>
  <si>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</si>
  <si>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</si>
  <si>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</si>
  <si>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</si>
  <si>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</si>
  <si>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</si>
  <si>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</si>
  <si>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</si>
  <si>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</si>
  <si>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</si>
  <si>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</si>
  <si>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</si>
  <si>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</si>
  <si>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</si>
  <si>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</si>
  <si>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</si>
  <si>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</si>
  <si>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</si>
  <si>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</si>
  <si>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</si>
  <si>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</si>
  <si>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</si>
  <si>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</si>
  <si>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</si>
  <si>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</si>
  <si>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</si>
  <si>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</si>
  <si>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</si>
  <si>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</si>
  <si>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</si>
  <si>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</si>
  <si>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</si>
  <si>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</si>
  <si>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</si>
  <si>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</si>
  <si>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</si>
  <si>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</si>
  <si>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</si>
  <si>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</si>
  <si>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</si>
  <si>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</si>
  <si>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</si>
  <si>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</si>
  <si>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</si>
  <si>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</si>
  <si>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</si>
  <si>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</si>
  <si>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</si>
  <si>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</si>
  <si>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</si>
  <si>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</si>
  <si>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</si>
  <si>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</si>
  <si>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</si>
  <si>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</si>
  <si>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</si>
  <si>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</si>
  <si>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</si>
  <si>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</si>
  <si>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</si>
  <si>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</si>
  <si>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</si>
  <si>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</si>
  <si>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</si>
  <si>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</si>
  <si>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</si>
  <si>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</si>
  <si>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</si>
  <si>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</si>
  <si>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</si>
  <si>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</si>
  <si>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</si>
  <si>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</si>
  <si>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</si>
  <si>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</si>
  <si>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</si>
  <si>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</si>
  <si>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</si>
  <si>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</si>
  <si>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</si>
  <si>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</si>
  <si>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</si>
  <si>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</si>
  <si>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</si>
  <si>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</si>
  <si>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</si>
  <si>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</si>
  <si>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</si>
  <si>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</si>
  <si>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</si>
  <si>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</si>
  <si>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</si>
  <si>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</si>
  <si>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</si>
  <si>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</si>
  <si>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</si>
  <si>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</si>
  <si>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</si>
  <si>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</si>
  <si>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</si>
  <si>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</si>
  <si>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</si>
  <si>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</si>
  <si>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</si>
  <si>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</si>
  <si>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</si>
  <si>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2021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</si>
</sst>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3037.8</v>
      </c>
      <c r="E6" s="40"/>
    </row>
    <row r="7" spans="2:5" ht="15">
      <c r="B7" s="8"/>
      <c r="C7" s="5" t="s">
        <v>6</v>
      </c>
      <c r="D7" s="39">
        <v>45701.61</v>
      </c>
      <c r="E7" s="40"/>
    </row>
    <row r="8" spans="2:5" ht="15.75" thickBot="1">
      <c r="B8" s="9"/>
      <c r="C8" s="6" t="s">
        <v>7</v>
      </c>
      <c r="D8" s="41"/>
      <c r="E8" s="42">
        <v>252488.09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604740.24</v>
      </c>
      <c r="E10" s="45">
        <v>584321.2299999999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500</v>
      </c>
      <c r="E13" s="45">
        <v>446.34</v>
      </c>
    </row>
    <row r="14" spans="2:5" ht="15">
      <c r="B14" s="13">
        <v>10301</v>
      </c>
      <c r="C14" s="54" t="s">
        <v>11</v>
      </c>
      <c r="D14" s="39">
        <v>123173.71</v>
      </c>
      <c r="E14" s="45">
        <v>85852.24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728413.95</v>
      </c>
      <c r="E16" s="51">
        <f>E10+E11+E12+E13+E14+E15</f>
        <v>670619.8099999998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111584.79000000002</v>
      </c>
      <c r="E18" s="45">
        <v>94760.85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111584.79000000002</v>
      </c>
      <c r="E23" s="51">
        <f>E18+E19+E20+E21+E22</f>
        <v>94760.85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56734.60999999998</v>
      </c>
      <c r="E25" s="45">
        <v>55100.05</v>
      </c>
    </row>
    <row r="26" spans="2:5" ht="15">
      <c r="B26" s="13">
        <v>30200</v>
      </c>
      <c r="C26" s="54" t="s">
        <v>28</v>
      </c>
      <c r="D26" s="39">
        <v>2462.8999999999996</v>
      </c>
      <c r="E26" s="45">
        <v>1140.1999999999998</v>
      </c>
    </row>
    <row r="27" spans="2:5" ht="15">
      <c r="B27" s="13">
        <v>30300</v>
      </c>
      <c r="C27" s="54" t="s">
        <v>29</v>
      </c>
      <c r="D27" s="39">
        <v>0.15</v>
      </c>
      <c r="E27" s="45">
        <v>0.15</v>
      </c>
    </row>
    <row r="28" spans="2:5" ht="15">
      <c r="B28" s="13">
        <v>30400</v>
      </c>
      <c r="C28" s="54" t="s">
        <v>30</v>
      </c>
      <c r="D28" s="49">
        <v>25050.870000000003</v>
      </c>
      <c r="E28" s="45">
        <v>25050.870000000003</v>
      </c>
    </row>
    <row r="29" spans="2:5" ht="15">
      <c r="B29" s="13">
        <v>30500</v>
      </c>
      <c r="C29" s="54" t="s">
        <v>31</v>
      </c>
      <c r="D29" s="60">
        <v>21940.030000000006</v>
      </c>
      <c r="E29" s="50">
        <v>16044.599999999999</v>
      </c>
    </row>
    <row r="30" spans="2:5" ht="15.75" thickBot="1">
      <c r="B30" s="16">
        <v>30000</v>
      </c>
      <c r="C30" s="15" t="s">
        <v>32</v>
      </c>
      <c r="D30" s="48">
        <f>D25+D26+D27+D28+D29</f>
        <v>106188.56</v>
      </c>
      <c r="E30" s="51">
        <f>E25+E26+E27+E28+E29</f>
        <v>97335.87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106342.19</v>
      </c>
      <c r="E33" s="59">
        <v>32363.379999999997</v>
      </c>
    </row>
    <row r="34" spans="2:5" ht="15">
      <c r="B34" s="13">
        <v>40300</v>
      </c>
      <c r="C34" s="54" t="s">
        <v>37</v>
      </c>
      <c r="D34" s="61">
        <v>358.7</v>
      </c>
      <c r="E34" s="45">
        <v>0</v>
      </c>
    </row>
    <row r="35" spans="2:5" ht="15">
      <c r="B35" s="13">
        <v>40400</v>
      </c>
      <c r="C35" s="54" t="s">
        <v>38</v>
      </c>
      <c r="D35" s="39">
        <v>21600</v>
      </c>
      <c r="E35" s="45">
        <v>19300</v>
      </c>
    </row>
    <row r="36" spans="2:5" ht="15">
      <c r="B36" s="13">
        <v>40500</v>
      </c>
      <c r="C36" s="54" t="s">
        <v>39</v>
      </c>
      <c r="D36" s="49">
        <v>26774.65</v>
      </c>
      <c r="E36" s="50">
        <v>26774.65</v>
      </c>
    </row>
    <row r="37" spans="2:5" ht="15.75" thickBot="1">
      <c r="B37" s="16">
        <v>40000</v>
      </c>
      <c r="C37" s="15" t="s">
        <v>40</v>
      </c>
      <c r="D37" s="48">
        <f>D32+D33+D34+D35+D36</f>
        <v>155075.54</v>
      </c>
      <c r="E37" s="51">
        <f>E32+E33+E34+E35+E36</f>
        <v>78438.03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>
        <v>0</v>
      </c>
      <c r="E46" s="59">
        <v>0</v>
      </c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113337.33</v>
      </c>
      <c r="E54" s="45">
        <v>113337.33000000002</v>
      </c>
    </row>
    <row r="55" spans="2:5" ht="15">
      <c r="B55" s="13">
        <v>90200</v>
      </c>
      <c r="C55" s="54" t="s">
        <v>62</v>
      </c>
      <c r="D55" s="61">
        <v>9101.720000000001</v>
      </c>
      <c r="E55" s="62">
        <v>9147.240000000002</v>
      </c>
    </row>
    <row r="56" spans="2:5" ht="15.75" thickBot="1">
      <c r="B56" s="16">
        <v>90000</v>
      </c>
      <c r="C56" s="15" t="s">
        <v>63</v>
      </c>
      <c r="D56" s="48">
        <f>D54+D55</f>
        <v>122439.05</v>
      </c>
      <c r="E56" s="51">
        <f>E54+E55</f>
        <v>122484.57000000002</v>
      </c>
    </row>
    <row r="57" spans="2:5" ht="16.5" thickBot="1" thickTop="1">
      <c r="B57" s="109" t="s">
        <v>64</v>
      </c>
      <c r="C57" s="110"/>
      <c r="D57" s="52">
        <f>D16+D23+D30+D37+D43+D49+D52+D56</f>
        <v>1223701.8900000001</v>
      </c>
      <c r="E57" s="55">
        <f>E16+E23+E30+E37+E43+E49+E52+E56</f>
        <v>1063639.13</v>
      </c>
    </row>
    <row r="58" spans="2:5" ht="16.5" thickBot="1" thickTop="1">
      <c r="B58" s="109" t="s">
        <v>65</v>
      </c>
      <c r="C58" s="110"/>
      <c r="D58" s="52">
        <f>D57+D5+D6+D7+D8</f>
        <v>1272441.3000000003</v>
      </c>
      <c r="E58" s="55">
        <f>E57+E5+E6+E7+E8</f>
        <v>1316127.22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IF((Spese_Rendiconto_2021!BV53+Spese_Rendiconto_2021!BW53-Entrate_Rendiconto_2021!D58)&gt;0,Spese_Rendiconto_2021!BV53+Spese_Rendiconto_2021!BW53-Entrate_Rendiconto_2021!D58,0)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99236.6</v>
      </c>
      <c r="E10" s="89">
        <v>20102.219999999998</v>
      </c>
      <c r="F10" s="90">
        <v>98336.59999999999</v>
      </c>
      <c r="G10" s="88"/>
      <c r="H10" s="89"/>
      <c r="I10" s="90"/>
      <c r="J10" s="97">
        <v>33955.53</v>
      </c>
      <c r="K10" s="89">
        <v>0</v>
      </c>
      <c r="L10" s="101">
        <v>33955.53</v>
      </c>
      <c r="M10" s="91">
        <v>20814.379999999997</v>
      </c>
      <c r="N10" s="89">
        <v>0</v>
      </c>
      <c r="O10" s="90">
        <v>20814.380000000005</v>
      </c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29197.3</v>
      </c>
      <c r="AC10" s="89">
        <v>0</v>
      </c>
      <c r="AD10" s="90">
        <v>29197.299999999996</v>
      </c>
      <c r="AE10" s="91"/>
      <c r="AF10" s="89"/>
      <c r="AG10" s="90"/>
      <c r="AH10" s="91"/>
      <c r="AI10" s="89"/>
      <c r="AJ10" s="90"/>
      <c r="AK10" s="91">
        <v>0</v>
      </c>
      <c r="AL10" s="89">
        <v>0</v>
      </c>
      <c r="AM10" s="90">
        <v>0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183203.81</v>
      </c>
      <c r="BW10" s="77">
        <f aca="true" t="shared" si="1" ref="BW10:BW19">E10+H10+K10+N10+Q10+T10+W10+Z10+AC10+AF10+AI10+AL10+AO10+AR10+AU10+AX10+BA10+BD10+BG10+BJ10+BM10+BP10+BS10</f>
        <v>20102.219999999998</v>
      </c>
      <c r="BX10" s="79">
        <f aca="true" t="shared" si="2" ref="BX10:BX19">F10+I10+L10+O10+R10+U10+X10+AA10+AD10+AG10+AJ10+AM10+AP10+AS10+AV10+AY10+BB10+BE10+BH10+BK10+BN10+BQ10+BT10</f>
        <v>182303.81</v>
      </c>
    </row>
    <row r="11" spans="2:76" ht="15">
      <c r="B11" s="13">
        <v>102</v>
      </c>
      <c r="C11" s="25" t="s">
        <v>92</v>
      </c>
      <c r="D11" s="88">
        <v>12422.37</v>
      </c>
      <c r="E11" s="89">
        <v>1610.76</v>
      </c>
      <c r="F11" s="90">
        <v>12337.600000000004</v>
      </c>
      <c r="G11" s="88"/>
      <c r="H11" s="89"/>
      <c r="I11" s="90"/>
      <c r="J11" s="97">
        <v>2207.71</v>
      </c>
      <c r="K11" s="89">
        <v>0</v>
      </c>
      <c r="L11" s="101">
        <v>2207.7099999999996</v>
      </c>
      <c r="M11" s="91">
        <v>1378.62</v>
      </c>
      <c r="N11" s="89">
        <v>0</v>
      </c>
      <c r="O11" s="90">
        <v>1378.62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2171.52</v>
      </c>
      <c r="AC11" s="89">
        <v>0</v>
      </c>
      <c r="AD11" s="90">
        <v>2171.5199999999995</v>
      </c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18180.22</v>
      </c>
      <c r="BW11" s="77">
        <f t="shared" si="1"/>
        <v>1610.76</v>
      </c>
      <c r="BX11" s="79">
        <f t="shared" si="2"/>
        <v>18095.450000000004</v>
      </c>
    </row>
    <row r="12" spans="2:76" ht="15">
      <c r="B12" s="13">
        <v>103</v>
      </c>
      <c r="C12" s="25" t="s">
        <v>93</v>
      </c>
      <c r="D12" s="88">
        <v>143522.45</v>
      </c>
      <c r="E12" s="89">
        <v>1638</v>
      </c>
      <c r="F12" s="90">
        <v>148892.93000000002</v>
      </c>
      <c r="G12" s="88"/>
      <c r="H12" s="89"/>
      <c r="I12" s="90"/>
      <c r="J12" s="97">
        <v>961.3099999999998</v>
      </c>
      <c r="K12" s="89">
        <v>0</v>
      </c>
      <c r="L12" s="101">
        <v>2499.4200000000005</v>
      </c>
      <c r="M12" s="91">
        <v>46342.96000000001</v>
      </c>
      <c r="N12" s="89">
        <v>0</v>
      </c>
      <c r="O12" s="90">
        <v>44929.850000000006</v>
      </c>
      <c r="P12" s="91">
        <v>11747.409999999998</v>
      </c>
      <c r="Q12" s="89">
        <v>0</v>
      </c>
      <c r="R12" s="90">
        <v>10338.21</v>
      </c>
      <c r="S12" s="91">
        <v>9872.72</v>
      </c>
      <c r="T12" s="89">
        <v>0</v>
      </c>
      <c r="U12" s="90">
        <v>9430.31</v>
      </c>
      <c r="V12" s="91">
        <v>0</v>
      </c>
      <c r="W12" s="89">
        <v>0</v>
      </c>
      <c r="X12" s="90">
        <v>0</v>
      </c>
      <c r="Y12" s="91">
        <v>0</v>
      </c>
      <c r="Z12" s="89">
        <v>5899.92</v>
      </c>
      <c r="AA12" s="90">
        <v>951.6</v>
      </c>
      <c r="AB12" s="91">
        <v>183188.08000000002</v>
      </c>
      <c r="AC12" s="89">
        <v>0</v>
      </c>
      <c r="AD12" s="90">
        <v>135303.16</v>
      </c>
      <c r="AE12" s="91">
        <v>38033.85</v>
      </c>
      <c r="AF12" s="89">
        <v>0</v>
      </c>
      <c r="AG12" s="90">
        <v>26612.96</v>
      </c>
      <c r="AH12" s="91">
        <v>1140</v>
      </c>
      <c r="AI12" s="89">
        <v>0</v>
      </c>
      <c r="AJ12" s="90">
        <v>1140</v>
      </c>
      <c r="AK12" s="91">
        <v>8295.61</v>
      </c>
      <c r="AL12" s="89">
        <v>0</v>
      </c>
      <c r="AM12" s="90">
        <v>8994.43</v>
      </c>
      <c r="AN12" s="91">
        <v>0</v>
      </c>
      <c r="AO12" s="89">
        <v>0</v>
      </c>
      <c r="AP12" s="90">
        <v>143.71</v>
      </c>
      <c r="AQ12" s="91">
        <v>131.82</v>
      </c>
      <c r="AR12" s="89">
        <v>0</v>
      </c>
      <c r="AS12" s="90">
        <v>1112.36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>
        <v>0</v>
      </c>
      <c r="BJ12" s="89">
        <v>0</v>
      </c>
      <c r="BK12" s="90">
        <v>0</v>
      </c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443236.21</v>
      </c>
      <c r="BW12" s="77">
        <f t="shared" si="1"/>
        <v>7537.92</v>
      </c>
      <c r="BX12" s="79">
        <f t="shared" si="2"/>
        <v>390348.94000000006</v>
      </c>
    </row>
    <row r="13" spans="2:76" ht="15">
      <c r="B13" s="13">
        <v>104</v>
      </c>
      <c r="C13" s="25" t="s">
        <v>19</v>
      </c>
      <c r="D13" s="88">
        <v>15280.9</v>
      </c>
      <c r="E13" s="89">
        <v>0</v>
      </c>
      <c r="F13" s="90">
        <v>24638.899999999998</v>
      </c>
      <c r="G13" s="88"/>
      <c r="H13" s="89"/>
      <c r="I13" s="90"/>
      <c r="J13" s="97">
        <v>100</v>
      </c>
      <c r="K13" s="89">
        <v>0</v>
      </c>
      <c r="L13" s="101">
        <v>793</v>
      </c>
      <c r="M13" s="91">
        <v>60150.6</v>
      </c>
      <c r="N13" s="89">
        <v>0</v>
      </c>
      <c r="O13" s="90">
        <v>48549.25</v>
      </c>
      <c r="P13" s="91">
        <v>400</v>
      </c>
      <c r="Q13" s="89">
        <v>0</v>
      </c>
      <c r="R13" s="90">
        <v>400</v>
      </c>
      <c r="S13" s="91">
        <v>0</v>
      </c>
      <c r="T13" s="89">
        <v>0</v>
      </c>
      <c r="U13" s="90">
        <v>1000</v>
      </c>
      <c r="V13" s="91">
        <v>0</v>
      </c>
      <c r="W13" s="89">
        <v>0</v>
      </c>
      <c r="X13" s="90">
        <v>0</v>
      </c>
      <c r="Y13" s="91">
        <v>0</v>
      </c>
      <c r="Z13" s="89">
        <v>0</v>
      </c>
      <c r="AA13" s="90">
        <v>0</v>
      </c>
      <c r="AB13" s="91">
        <v>149.86</v>
      </c>
      <c r="AC13" s="89">
        <v>0</v>
      </c>
      <c r="AD13" s="90">
        <v>5167.42</v>
      </c>
      <c r="AE13" s="91">
        <v>20466.3</v>
      </c>
      <c r="AF13" s="89">
        <v>0</v>
      </c>
      <c r="AG13" s="90">
        <v>10156.3</v>
      </c>
      <c r="AH13" s="91"/>
      <c r="AI13" s="89"/>
      <c r="AJ13" s="90"/>
      <c r="AK13" s="91">
        <v>55073.09</v>
      </c>
      <c r="AL13" s="89">
        <v>0</v>
      </c>
      <c r="AM13" s="90">
        <v>45649.770000000004</v>
      </c>
      <c r="AN13" s="91">
        <v>1365</v>
      </c>
      <c r="AO13" s="89">
        <v>0</v>
      </c>
      <c r="AP13" s="90">
        <v>1365</v>
      </c>
      <c r="AQ13" s="91">
        <v>1300</v>
      </c>
      <c r="AR13" s="89">
        <v>0</v>
      </c>
      <c r="AS13" s="90">
        <v>1231.52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154285.75</v>
      </c>
      <c r="BW13" s="77">
        <f t="shared" si="1"/>
        <v>0</v>
      </c>
      <c r="BX13" s="79">
        <f t="shared" si="2"/>
        <v>138951.16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3283.59</v>
      </c>
      <c r="E16" s="89">
        <v>0</v>
      </c>
      <c r="F16" s="90">
        <v>3283.59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>
        <v>0</v>
      </c>
      <c r="T16" s="89">
        <v>0</v>
      </c>
      <c r="U16" s="90">
        <v>0</v>
      </c>
      <c r="V16" s="91"/>
      <c r="W16" s="89"/>
      <c r="X16" s="90"/>
      <c r="Y16" s="97"/>
      <c r="Z16" s="89"/>
      <c r="AA16" s="101"/>
      <c r="AB16" s="91">
        <v>0</v>
      </c>
      <c r="AC16" s="89">
        <v>0</v>
      </c>
      <c r="AD16" s="90">
        <v>0</v>
      </c>
      <c r="AE16" s="97">
        <v>4675.13</v>
      </c>
      <c r="AF16" s="89">
        <v>0</v>
      </c>
      <c r="AG16" s="101">
        <v>4675.13</v>
      </c>
      <c r="AH16" s="97"/>
      <c r="AI16" s="89"/>
      <c r="AJ16" s="101"/>
      <c r="AK16" s="97">
        <v>1712.1100000000001</v>
      </c>
      <c r="AL16" s="89">
        <v>0</v>
      </c>
      <c r="AM16" s="101">
        <v>1712.1100000000001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>
        <v>0</v>
      </c>
      <c r="BP16" s="89">
        <v>0</v>
      </c>
      <c r="BQ16" s="90">
        <v>0</v>
      </c>
      <c r="BR16" s="97"/>
      <c r="BS16" s="89"/>
      <c r="BT16" s="101"/>
      <c r="BU16" s="76"/>
      <c r="BV16" s="85">
        <f t="shared" si="0"/>
        <v>9670.83</v>
      </c>
      <c r="BW16" s="77">
        <f t="shared" si="1"/>
        <v>0</v>
      </c>
      <c r="BX16" s="79">
        <f t="shared" si="2"/>
        <v>9670.83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15361.39</v>
      </c>
      <c r="E18" s="89">
        <v>0</v>
      </c>
      <c r="F18" s="90">
        <v>32321.91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>
        <v>0</v>
      </c>
      <c r="AL18" s="89">
        <v>0</v>
      </c>
      <c r="AM18" s="101">
        <v>0</v>
      </c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15361.39</v>
      </c>
      <c r="BW18" s="77">
        <f t="shared" si="1"/>
        <v>0</v>
      </c>
      <c r="BX18" s="79">
        <f t="shared" si="2"/>
        <v>32321.91</v>
      </c>
    </row>
    <row r="19" spans="2:76" ht="15">
      <c r="B19" s="13">
        <v>110</v>
      </c>
      <c r="C19" s="25" t="s">
        <v>98</v>
      </c>
      <c r="D19" s="88">
        <v>12742</v>
      </c>
      <c r="E19" s="89">
        <v>0</v>
      </c>
      <c r="F19" s="90">
        <v>12242</v>
      </c>
      <c r="G19" s="88"/>
      <c r="H19" s="89"/>
      <c r="I19" s="90"/>
      <c r="J19" s="97"/>
      <c r="K19" s="89"/>
      <c r="L19" s="101"/>
      <c r="M19" s="97">
        <v>0</v>
      </c>
      <c r="N19" s="89">
        <v>0</v>
      </c>
      <c r="O19" s="101">
        <v>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12742</v>
      </c>
      <c r="BW19" s="77">
        <f t="shared" si="1"/>
        <v>0</v>
      </c>
      <c r="BX19" s="79">
        <f t="shared" si="2"/>
        <v>12242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301849.30000000005</v>
      </c>
      <c r="E20" s="78">
        <f t="shared" si="3"/>
        <v>23350.979999999996</v>
      </c>
      <c r="F20" s="79">
        <f t="shared" si="3"/>
        <v>332053.53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37224.549999999996</v>
      </c>
      <c r="K20" s="78">
        <f t="shared" si="3"/>
        <v>0</v>
      </c>
      <c r="L20" s="77">
        <f t="shared" si="3"/>
        <v>39455.659999999996</v>
      </c>
      <c r="M20" s="98">
        <f t="shared" si="3"/>
        <v>128686.56</v>
      </c>
      <c r="N20" s="78">
        <f t="shared" si="3"/>
        <v>0</v>
      </c>
      <c r="O20" s="77">
        <f t="shared" si="3"/>
        <v>115672.1</v>
      </c>
      <c r="P20" s="98">
        <f t="shared" si="3"/>
        <v>12147.409999999998</v>
      </c>
      <c r="Q20" s="78">
        <f t="shared" si="3"/>
        <v>0</v>
      </c>
      <c r="R20" s="77">
        <f t="shared" si="3"/>
        <v>10738.21</v>
      </c>
      <c r="S20" s="98">
        <f t="shared" si="3"/>
        <v>9872.72</v>
      </c>
      <c r="T20" s="78">
        <f t="shared" si="3"/>
        <v>0</v>
      </c>
      <c r="U20" s="77">
        <f t="shared" si="3"/>
        <v>10430.31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5899.92</v>
      </c>
      <c r="AA20" s="77">
        <f t="shared" si="3"/>
        <v>951.6</v>
      </c>
      <c r="AB20" s="98">
        <f t="shared" si="3"/>
        <v>214706.76</v>
      </c>
      <c r="AC20" s="78">
        <f t="shared" si="3"/>
        <v>0</v>
      </c>
      <c r="AD20" s="77">
        <f t="shared" si="3"/>
        <v>171839.40000000002</v>
      </c>
      <c r="AE20" s="98">
        <f t="shared" si="3"/>
        <v>63175.27999999999</v>
      </c>
      <c r="AF20" s="78">
        <f t="shared" si="3"/>
        <v>0</v>
      </c>
      <c r="AG20" s="77">
        <f t="shared" si="3"/>
        <v>41444.38999999999</v>
      </c>
      <c r="AH20" s="98">
        <f t="shared" si="3"/>
        <v>1140</v>
      </c>
      <c r="AI20" s="78">
        <f t="shared" si="3"/>
        <v>0</v>
      </c>
      <c r="AJ20" s="77">
        <f t="shared" si="3"/>
        <v>1140</v>
      </c>
      <c r="AK20" s="98">
        <f t="shared" si="3"/>
        <v>65080.81</v>
      </c>
      <c r="AL20" s="78">
        <f t="shared" si="3"/>
        <v>0</v>
      </c>
      <c r="AM20" s="77">
        <f t="shared" si="3"/>
        <v>56356.310000000005</v>
      </c>
      <c r="AN20" s="98">
        <f t="shared" si="3"/>
        <v>1365</v>
      </c>
      <c r="AO20" s="78">
        <f t="shared" si="3"/>
        <v>0</v>
      </c>
      <c r="AP20" s="77">
        <f t="shared" si="3"/>
        <v>1508.71</v>
      </c>
      <c r="AQ20" s="98">
        <f t="shared" si="3"/>
        <v>1431.82</v>
      </c>
      <c r="AR20" s="78">
        <f t="shared" si="3"/>
        <v>0</v>
      </c>
      <c r="AS20" s="77">
        <f t="shared" si="3"/>
        <v>2343.88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836680.21</v>
      </c>
      <c r="BW20" s="77">
        <f>BW10+BW11+BW12+BW13+BW14+BW15+BW16+BW17+BW18+BW19</f>
        <v>29250.899999999994</v>
      </c>
      <c r="BX20" s="95">
        <f>BX10+BX11+BX12+BX13+BX14+BX15+BX16+BX17+BX18+BX19</f>
        <v>783934.1000000001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10982.65</v>
      </c>
      <c r="E24" s="89">
        <v>7485.92</v>
      </c>
      <c r="F24" s="90">
        <v>54159.46</v>
      </c>
      <c r="G24" s="88"/>
      <c r="H24" s="89"/>
      <c r="I24" s="90"/>
      <c r="J24" s="97">
        <v>0</v>
      </c>
      <c r="K24" s="89">
        <v>0</v>
      </c>
      <c r="L24" s="101">
        <v>0</v>
      </c>
      <c r="M24" s="97">
        <v>103037.8</v>
      </c>
      <c r="N24" s="89">
        <v>0</v>
      </c>
      <c r="O24" s="101">
        <v>105979.90000000001</v>
      </c>
      <c r="P24" s="97"/>
      <c r="Q24" s="89"/>
      <c r="R24" s="101"/>
      <c r="S24" s="97">
        <v>0</v>
      </c>
      <c r="T24" s="89">
        <v>0</v>
      </c>
      <c r="U24" s="101">
        <v>0</v>
      </c>
      <c r="V24" s="97"/>
      <c r="W24" s="89"/>
      <c r="X24" s="101"/>
      <c r="Y24" s="97">
        <v>0</v>
      </c>
      <c r="Z24" s="89">
        <v>9705.1</v>
      </c>
      <c r="AA24" s="101">
        <v>0</v>
      </c>
      <c r="AB24" s="97">
        <v>0</v>
      </c>
      <c r="AC24" s="89">
        <v>0</v>
      </c>
      <c r="AD24" s="101">
        <v>0</v>
      </c>
      <c r="AE24" s="97">
        <v>0</v>
      </c>
      <c r="AF24" s="89">
        <v>15679.74</v>
      </c>
      <c r="AG24" s="101">
        <v>0</v>
      </c>
      <c r="AH24" s="97">
        <v>0</v>
      </c>
      <c r="AI24" s="89">
        <v>0</v>
      </c>
      <c r="AJ24" s="101">
        <v>0</v>
      </c>
      <c r="AK24" s="97">
        <v>0</v>
      </c>
      <c r="AL24" s="89">
        <v>0</v>
      </c>
      <c r="AM24" s="101">
        <v>0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114020.45</v>
      </c>
      <c r="BW24" s="77">
        <f t="shared" si="4"/>
        <v>32870.76</v>
      </c>
      <c r="BX24" s="79">
        <f t="shared" si="4"/>
        <v>160139.36000000002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>
        <v>6342.19</v>
      </c>
      <c r="Z25" s="89">
        <v>0</v>
      </c>
      <c r="AA25" s="101">
        <v>3000</v>
      </c>
      <c r="AB25" s="97">
        <v>0</v>
      </c>
      <c r="AC25" s="89">
        <v>0</v>
      </c>
      <c r="AD25" s="101">
        <v>0</v>
      </c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6342.19</v>
      </c>
      <c r="BW25" s="77">
        <f t="shared" si="4"/>
        <v>0</v>
      </c>
      <c r="BX25" s="79">
        <f t="shared" si="4"/>
        <v>3000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>
        <v>0</v>
      </c>
      <c r="N26" s="89">
        <v>0</v>
      </c>
      <c r="O26" s="101">
        <v>0</v>
      </c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2940</v>
      </c>
      <c r="E27" s="89">
        <v>0</v>
      </c>
      <c r="F27" s="90">
        <v>2940</v>
      </c>
      <c r="G27" s="88"/>
      <c r="H27" s="89"/>
      <c r="I27" s="90"/>
      <c r="J27" s="97"/>
      <c r="K27" s="89"/>
      <c r="L27" s="101"/>
      <c r="M27" s="97">
        <v>0</v>
      </c>
      <c r="N27" s="89">
        <v>0</v>
      </c>
      <c r="O27" s="101">
        <v>0</v>
      </c>
      <c r="P27" s="97">
        <v>0</v>
      </c>
      <c r="Q27" s="89">
        <v>0</v>
      </c>
      <c r="R27" s="101">
        <v>0</v>
      </c>
      <c r="S27" s="97">
        <v>0</v>
      </c>
      <c r="T27" s="89">
        <v>0</v>
      </c>
      <c r="U27" s="101">
        <v>0</v>
      </c>
      <c r="V27" s="97"/>
      <c r="W27" s="89"/>
      <c r="X27" s="101"/>
      <c r="Y27" s="97">
        <v>0</v>
      </c>
      <c r="Z27" s="89">
        <v>0</v>
      </c>
      <c r="AA27" s="101">
        <v>0</v>
      </c>
      <c r="AB27" s="97">
        <v>3524.58</v>
      </c>
      <c r="AC27" s="89">
        <v>0</v>
      </c>
      <c r="AD27" s="101">
        <v>3524.58</v>
      </c>
      <c r="AE27" s="97"/>
      <c r="AF27" s="89"/>
      <c r="AG27" s="101"/>
      <c r="AH27" s="97"/>
      <c r="AI27" s="89"/>
      <c r="AJ27" s="101"/>
      <c r="AK27" s="97">
        <v>630</v>
      </c>
      <c r="AL27" s="89">
        <v>0</v>
      </c>
      <c r="AM27" s="101">
        <v>630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7094.58</v>
      </c>
      <c r="BW27" s="77">
        <f t="shared" si="4"/>
        <v>0</v>
      </c>
      <c r="BX27" s="79">
        <f t="shared" si="4"/>
        <v>7094.58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13922.65</v>
      </c>
      <c r="E28" s="78">
        <f t="shared" si="5"/>
        <v>7485.92</v>
      </c>
      <c r="F28" s="79">
        <f t="shared" si="5"/>
        <v>57099.46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103037.8</v>
      </c>
      <c r="N28" s="78">
        <f t="shared" si="5"/>
        <v>0</v>
      </c>
      <c r="O28" s="77">
        <f t="shared" si="5"/>
        <v>105979.90000000001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6342.19</v>
      </c>
      <c r="Z28" s="78">
        <f t="shared" si="5"/>
        <v>9705.1</v>
      </c>
      <c r="AA28" s="77">
        <f t="shared" si="5"/>
        <v>3000</v>
      </c>
      <c r="AB28" s="98">
        <f t="shared" si="5"/>
        <v>3524.58</v>
      </c>
      <c r="AC28" s="78">
        <f t="shared" si="5"/>
        <v>0</v>
      </c>
      <c r="AD28" s="77">
        <f t="shared" si="5"/>
        <v>3524.58</v>
      </c>
      <c r="AE28" s="98">
        <f t="shared" si="5"/>
        <v>0</v>
      </c>
      <c r="AF28" s="78">
        <f t="shared" si="5"/>
        <v>15679.74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630</v>
      </c>
      <c r="AL28" s="78">
        <f t="shared" si="6"/>
        <v>0</v>
      </c>
      <c r="AM28" s="77">
        <f t="shared" si="6"/>
        <v>630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127457.22</v>
      </c>
      <c r="BW28" s="77">
        <f>BW23+BW24+BW25+BW26+BW27</f>
        <v>32870.76</v>
      </c>
      <c r="BX28" s="95">
        <f>BX23+BX24+BX25+BX26+BX27</f>
        <v>170233.94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54245.35</v>
      </c>
      <c r="BM40" s="89">
        <v>0</v>
      </c>
      <c r="BN40" s="101">
        <v>54245.35</v>
      </c>
      <c r="BO40" s="97"/>
      <c r="BP40" s="89"/>
      <c r="BQ40" s="101"/>
      <c r="BR40" s="97"/>
      <c r="BS40" s="89"/>
      <c r="BT40" s="101"/>
      <c r="BU40" s="76"/>
      <c r="BV40" s="85">
        <f t="shared" si="10"/>
        <v>54245.35</v>
      </c>
      <c r="BW40" s="77">
        <f t="shared" si="10"/>
        <v>0</v>
      </c>
      <c r="BX40" s="79">
        <f t="shared" si="10"/>
        <v>54245.35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54245.35</v>
      </c>
      <c r="BM42" s="78">
        <f t="shared" si="12"/>
        <v>0</v>
      </c>
      <c r="BN42" s="77">
        <f t="shared" si="12"/>
        <v>54245.35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54245.35</v>
      </c>
      <c r="BW42" s="77">
        <f>BW38+BW39+BW40+BW41</f>
        <v>0</v>
      </c>
      <c r="BX42" s="95">
        <f>BX38+BX39+BX40+BX41</f>
        <v>54245.35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113337.33000000002</v>
      </c>
      <c r="BS49" s="89">
        <v>0</v>
      </c>
      <c r="BT49" s="101">
        <v>111586.13</v>
      </c>
      <c r="BU49" s="76"/>
      <c r="BV49" s="85">
        <f aca="true" t="shared" si="15" ref="BV49:BX50">D49+G49+J49+M49+P49+S49+V49+Y49+AB49+AE49+AH49+AK49+AN49+AQ49+AT49+AW49+AZ49+BC49+BF49+BI49+BL49+BO49+BR49</f>
        <v>113337.33000000002</v>
      </c>
      <c r="BW49" s="77">
        <f t="shared" si="15"/>
        <v>0</v>
      </c>
      <c r="BX49" s="79">
        <f t="shared" si="15"/>
        <v>111586.13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9101.720000000001</v>
      </c>
      <c r="BS50" s="89">
        <v>0</v>
      </c>
      <c r="BT50" s="101">
        <v>8060.22</v>
      </c>
      <c r="BU50" s="76"/>
      <c r="BV50" s="85">
        <f t="shared" si="15"/>
        <v>9101.720000000001</v>
      </c>
      <c r="BW50" s="77">
        <f t="shared" si="15"/>
        <v>0</v>
      </c>
      <c r="BX50" s="79">
        <f t="shared" si="15"/>
        <v>8060.22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122439.05000000002</v>
      </c>
      <c r="BS51" s="78">
        <f>BS49+BS50</f>
        <v>0</v>
      </c>
      <c r="BT51" s="77">
        <f>BT49+BT50</f>
        <v>119646.35</v>
      </c>
      <c r="BU51" s="85"/>
      <c r="BV51" s="85">
        <f>BV49+BV50</f>
        <v>122439.05000000002</v>
      </c>
      <c r="BW51" s="77">
        <f>BW49+BW50</f>
        <v>0</v>
      </c>
      <c r="BX51" s="95">
        <f>BX49+BX50</f>
        <v>119646.35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315771.95000000007</v>
      </c>
      <c r="E53" s="86">
        <f t="shared" si="18"/>
        <v>30836.899999999994</v>
      </c>
      <c r="F53" s="86">
        <f t="shared" si="18"/>
        <v>389152.99000000005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37224.549999999996</v>
      </c>
      <c r="K53" s="86">
        <f t="shared" si="18"/>
        <v>0</v>
      </c>
      <c r="L53" s="86">
        <f t="shared" si="18"/>
        <v>39455.659999999996</v>
      </c>
      <c r="M53" s="86">
        <f t="shared" si="18"/>
        <v>231724.36</v>
      </c>
      <c r="N53" s="86">
        <f t="shared" si="18"/>
        <v>0</v>
      </c>
      <c r="O53" s="86">
        <f t="shared" si="18"/>
        <v>221652</v>
      </c>
      <c r="P53" s="86">
        <f t="shared" si="18"/>
        <v>12147.409999999998</v>
      </c>
      <c r="Q53" s="86">
        <f t="shared" si="18"/>
        <v>0</v>
      </c>
      <c r="R53" s="86">
        <f t="shared" si="18"/>
        <v>10738.21</v>
      </c>
      <c r="S53" s="86">
        <f t="shared" si="18"/>
        <v>9872.72</v>
      </c>
      <c r="T53" s="86">
        <f t="shared" si="18"/>
        <v>0</v>
      </c>
      <c r="U53" s="86">
        <f t="shared" si="18"/>
        <v>10430.31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6342.19</v>
      </c>
      <c r="Z53" s="86">
        <f t="shared" si="18"/>
        <v>15605.02</v>
      </c>
      <c r="AA53" s="86">
        <f t="shared" si="18"/>
        <v>3951.6</v>
      </c>
      <c r="AB53" s="86">
        <f t="shared" si="18"/>
        <v>218231.34</v>
      </c>
      <c r="AC53" s="86">
        <f t="shared" si="18"/>
        <v>0</v>
      </c>
      <c r="AD53" s="86">
        <f t="shared" si="18"/>
        <v>175363.98</v>
      </c>
      <c r="AE53" s="86">
        <f t="shared" si="18"/>
        <v>63175.27999999999</v>
      </c>
      <c r="AF53" s="86">
        <f t="shared" si="18"/>
        <v>15679.74</v>
      </c>
      <c r="AG53" s="86">
        <f t="shared" si="18"/>
        <v>41444.38999999999</v>
      </c>
      <c r="AH53" s="86">
        <f t="shared" si="18"/>
        <v>1140</v>
      </c>
      <c r="AI53" s="86">
        <f t="shared" si="18"/>
        <v>0</v>
      </c>
      <c r="AJ53" s="86">
        <f aca="true" t="shared" si="19" ref="AJ53:BT53">AJ20+AJ28+AJ35+AJ42+AJ46+AJ51</f>
        <v>1140</v>
      </c>
      <c r="AK53" s="86">
        <f t="shared" si="19"/>
        <v>65710.81</v>
      </c>
      <c r="AL53" s="86">
        <f t="shared" si="19"/>
        <v>0</v>
      </c>
      <c r="AM53" s="86">
        <f t="shared" si="19"/>
        <v>56986.310000000005</v>
      </c>
      <c r="AN53" s="86">
        <f t="shared" si="19"/>
        <v>1365</v>
      </c>
      <c r="AO53" s="86">
        <f t="shared" si="19"/>
        <v>0</v>
      </c>
      <c r="AP53" s="86">
        <f t="shared" si="19"/>
        <v>1508.71</v>
      </c>
      <c r="AQ53" s="86">
        <f t="shared" si="19"/>
        <v>1431.82</v>
      </c>
      <c r="AR53" s="86">
        <f t="shared" si="19"/>
        <v>0</v>
      </c>
      <c r="AS53" s="86">
        <f t="shared" si="19"/>
        <v>2343.88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54245.35</v>
      </c>
      <c r="BM53" s="86">
        <f t="shared" si="19"/>
        <v>0</v>
      </c>
      <c r="BN53" s="86">
        <f t="shared" si="19"/>
        <v>54245.35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122439.05000000002</v>
      </c>
      <c r="BS53" s="86">
        <f t="shared" si="19"/>
        <v>0</v>
      </c>
      <c r="BT53" s="86">
        <f t="shared" si="19"/>
        <v>119646.35</v>
      </c>
      <c r="BU53" s="86">
        <f>BU8</f>
        <v>0</v>
      </c>
      <c r="BV53" s="102">
        <f>BV8+BV20+BV28+BV35+BV42+BV46+BV51</f>
        <v>1140821.8299999998</v>
      </c>
      <c r="BW53" s="87">
        <f>BW20+BW28+BW35+BW42+BW46+BW51</f>
        <v>62121.659999999996</v>
      </c>
      <c r="BX53" s="87">
        <f>BX20+BX28+BX35+BX42+BX46+BX51</f>
        <v>1128059.74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IF((Spese_Rendiconto_2021!BV53+Spese_Rendiconto_2021!BW53-Entrate_Rendiconto_2021!D58)&lt;0,Entrate_Rendiconto_2021!D58-Spese_Rendiconto_2021!BV53-Spese_Rendiconto_2021!BW53,0)</f>
        <v>69497.81000000043</v>
      </c>
      <c r="BW54" s="93"/>
      <c r="BX54" s="94">
        <f>IF((Spese_Rendiconto_2021!BX53-Entrate_Rendiconto_2021!E58)&lt;0,Entrate_Rendiconto_2021!E58-Spese_Rendiconto_2021!BX53,0)</f>
        <v>188067.47999999998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2022-05-10T15:20:48Z</dcterms:modified>
  <cp:category/>
  <cp:version/>
  <cp:contentType/>
  <cp:contentStatus/>
</cp:coreProperties>
</file>