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<sst xmlns="http://schemas.openxmlformats.org/spreadsheetml/2006/main" count="870" uniqueCount="149">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</sst>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17275.92</v>
      </c>
      <c r="E6" s="40"/>
    </row>
    <row r="7" spans="2:5" ht="15">
      <c r="B7" s="8"/>
      <c r="C7" s="5" t="s">
        <v>6</v>
      </c>
      <c r="D7" s="39">
        <v>15750</v>
      </c>
      <c r="E7" s="40"/>
    </row>
    <row r="8" spans="2:5" ht="15.75" thickBot="1">
      <c r="B8" s="9"/>
      <c r="C8" s="6" t="s">
        <v>7</v>
      </c>
      <c r="D8" s="41"/>
      <c r="E8" s="42">
        <v>145709.44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619609.24</v>
      </c>
      <c r="E10" s="45">
        <v>578958.4400000001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1470.01</v>
      </c>
      <c r="E13" s="45">
        <v>1303.9199999999998</v>
      </c>
    </row>
    <row r="14" spans="2:5" ht="15">
      <c r="B14" s="13">
        <v>10301</v>
      </c>
      <c r="C14" s="54" t="s">
        <v>11</v>
      </c>
      <c r="D14" s="39">
        <v>113940</v>
      </c>
      <c r="E14" s="45">
        <v>109380.26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735019.25</v>
      </c>
      <c r="E16" s="51">
        <f>E10+E11+E12+E13+E14+E15</f>
        <v>689642.6200000001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221153.95000000004</v>
      </c>
      <c r="E18" s="45">
        <v>257380.06000000003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221153.95000000004</v>
      </c>
      <c r="E23" s="51">
        <f>E18+E19+E20+E21+E22</f>
        <v>257380.06000000003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45581.51</v>
      </c>
      <c r="E25" s="45">
        <v>49643.049999999996</v>
      </c>
    </row>
    <row r="26" spans="2:5" ht="15">
      <c r="B26" s="13">
        <v>30200</v>
      </c>
      <c r="C26" s="54" t="s">
        <v>28</v>
      </c>
      <c r="D26" s="39">
        <v>60</v>
      </c>
      <c r="E26" s="45">
        <v>60</v>
      </c>
    </row>
    <row r="27" spans="2:5" ht="15">
      <c r="B27" s="13">
        <v>30300</v>
      </c>
      <c r="C27" s="54" t="s">
        <v>29</v>
      </c>
      <c r="D27" s="39">
        <v>0.18</v>
      </c>
      <c r="E27" s="45">
        <v>0.18</v>
      </c>
    </row>
    <row r="28" spans="2:5" ht="15">
      <c r="B28" s="13">
        <v>30400</v>
      </c>
      <c r="C28" s="54" t="s">
        <v>30</v>
      </c>
      <c r="D28" s="49">
        <v>25651.510000000002</v>
      </c>
      <c r="E28" s="45">
        <v>25651.51</v>
      </c>
    </row>
    <row r="29" spans="2:5" ht="15">
      <c r="B29" s="13">
        <v>30500</v>
      </c>
      <c r="C29" s="54" t="s">
        <v>31</v>
      </c>
      <c r="D29" s="60">
        <v>36929.049999999996</v>
      </c>
      <c r="E29" s="50">
        <v>40996.58</v>
      </c>
    </row>
    <row r="30" spans="2:5" ht="15.75" thickBot="1">
      <c r="B30" s="16">
        <v>30000</v>
      </c>
      <c r="C30" s="15" t="s">
        <v>32</v>
      </c>
      <c r="D30" s="48">
        <f>D25+D26+D27+D28+D29</f>
        <v>108222.25</v>
      </c>
      <c r="E30" s="51">
        <f>E25+E26+E27+E28+E29</f>
        <v>116351.31999999999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56000</v>
      </c>
      <c r="E33" s="59">
        <v>96151.45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9250</v>
      </c>
      <c r="E35" s="45">
        <v>9250</v>
      </c>
    </row>
    <row r="36" spans="2:5" ht="15">
      <c r="B36" s="13">
        <v>40500</v>
      </c>
      <c r="C36" s="54" t="s">
        <v>39</v>
      </c>
      <c r="D36" s="49">
        <v>19279.68</v>
      </c>
      <c r="E36" s="50">
        <v>19279.68</v>
      </c>
    </row>
    <row r="37" spans="2:5" ht="15.75" thickBot="1">
      <c r="B37" s="16">
        <v>40000</v>
      </c>
      <c r="C37" s="15" t="s">
        <v>40</v>
      </c>
      <c r="D37" s="48">
        <f>D32+D33+D34+D35+D36</f>
        <v>84529.68</v>
      </c>
      <c r="E37" s="51">
        <f>E32+E33+E34+E35+E36</f>
        <v>124681.13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61876.89</v>
      </c>
      <c r="E54" s="45">
        <v>61876.890000000014</v>
      </c>
    </row>
    <row r="55" spans="2:5" ht="15">
      <c r="B55" s="13">
        <v>90200</v>
      </c>
      <c r="C55" s="54" t="s">
        <v>62</v>
      </c>
      <c r="D55" s="61">
        <v>1507</v>
      </c>
      <c r="E55" s="62">
        <v>1507</v>
      </c>
    </row>
    <row r="56" spans="2:5" ht="15.75" thickBot="1">
      <c r="B56" s="16">
        <v>90000</v>
      </c>
      <c r="C56" s="15" t="s">
        <v>63</v>
      </c>
      <c r="D56" s="48">
        <f>D54+D55</f>
        <v>63383.89</v>
      </c>
      <c r="E56" s="51">
        <f>E54+E55</f>
        <v>63383.890000000014</v>
      </c>
    </row>
    <row r="57" spans="2:5" ht="16.5" thickBot="1" thickTop="1">
      <c r="B57" s="109" t="s">
        <v>64</v>
      </c>
      <c r="C57" s="110"/>
      <c r="D57" s="52">
        <f>D16+D23+D30+D37+D43+D49+D52+D56</f>
        <v>1212309.02</v>
      </c>
      <c r="E57" s="55">
        <f>E16+E23+E30+E37+E43+E49+E52+E56</f>
        <v>1251439.0200000005</v>
      </c>
    </row>
    <row r="58" spans="2:5" ht="16.5" thickBot="1" thickTop="1">
      <c r="B58" s="109" t="s">
        <v>65</v>
      </c>
      <c r="C58" s="110"/>
      <c r="D58" s="52">
        <f>D57+D5+D6+D7+D8</f>
        <v>1245334.94</v>
      </c>
      <c r="E58" s="55">
        <f>E57+E5+E6+E7+E8</f>
        <v>1397148.4600000004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6398.43</v>
      </c>
      <c r="E10" s="89">
        <v>0</v>
      </c>
      <c r="F10" s="90">
        <v>7168.29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6398.43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7168.29</v>
      </c>
    </row>
    <row r="11" spans="2:76" ht="15">
      <c r="B11" s="13">
        <v>102</v>
      </c>
      <c r="C11" s="25" t="s">
        <v>92</v>
      </c>
      <c r="D11" s="88">
        <v>5652.01</v>
      </c>
      <c r="E11" s="89">
        <v>0</v>
      </c>
      <c r="F11" s="90">
        <v>5368.449999999999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5652.01</v>
      </c>
      <c r="BW11" s="77">
        <f t="shared" si="1"/>
        <v>0</v>
      </c>
      <c r="BX11" s="79">
        <f t="shared" si="2"/>
        <v>5368.449999999999</v>
      </c>
    </row>
    <row r="12" spans="2:76" ht="15">
      <c r="B12" s="13">
        <v>103</v>
      </c>
      <c r="C12" s="25" t="s">
        <v>93</v>
      </c>
      <c r="D12" s="88">
        <v>125357.06000000003</v>
      </c>
      <c r="E12" s="89">
        <v>0</v>
      </c>
      <c r="F12" s="90">
        <v>130327.64999999998</v>
      </c>
      <c r="G12" s="88"/>
      <c r="H12" s="89"/>
      <c r="I12" s="90"/>
      <c r="J12" s="97">
        <v>3435.7299999999996</v>
      </c>
      <c r="K12" s="89">
        <v>0</v>
      </c>
      <c r="L12" s="101">
        <v>892.25</v>
      </c>
      <c r="M12" s="91">
        <v>44464.54000000001</v>
      </c>
      <c r="N12" s="89">
        <v>0</v>
      </c>
      <c r="O12" s="90">
        <v>45268.049999999996</v>
      </c>
      <c r="P12" s="91">
        <v>10069.31</v>
      </c>
      <c r="Q12" s="89">
        <v>0</v>
      </c>
      <c r="R12" s="90">
        <v>9984.470000000001</v>
      </c>
      <c r="S12" s="91">
        <v>10789.89</v>
      </c>
      <c r="T12" s="89">
        <v>0</v>
      </c>
      <c r="U12" s="90">
        <v>11465.66</v>
      </c>
      <c r="V12" s="91">
        <v>0</v>
      </c>
      <c r="W12" s="89">
        <v>0</v>
      </c>
      <c r="X12" s="90">
        <v>0</v>
      </c>
      <c r="Y12" s="91">
        <v>951.6</v>
      </c>
      <c r="Z12" s="89">
        <v>0</v>
      </c>
      <c r="AA12" s="90">
        <v>0</v>
      </c>
      <c r="AB12" s="91">
        <v>174874.41</v>
      </c>
      <c r="AC12" s="89">
        <v>0</v>
      </c>
      <c r="AD12" s="90">
        <v>188142.47000000003</v>
      </c>
      <c r="AE12" s="91">
        <v>21239.58</v>
      </c>
      <c r="AF12" s="89">
        <v>0</v>
      </c>
      <c r="AG12" s="90">
        <v>18385.55</v>
      </c>
      <c r="AH12" s="91">
        <v>1140</v>
      </c>
      <c r="AI12" s="89">
        <v>0</v>
      </c>
      <c r="AJ12" s="90">
        <v>1140</v>
      </c>
      <c r="AK12" s="91">
        <v>5673.53</v>
      </c>
      <c r="AL12" s="89">
        <v>0</v>
      </c>
      <c r="AM12" s="90">
        <v>6046.970000000001</v>
      </c>
      <c r="AN12" s="91">
        <v>356.2</v>
      </c>
      <c r="AO12" s="89">
        <v>0</v>
      </c>
      <c r="AP12" s="90">
        <v>212.49</v>
      </c>
      <c r="AQ12" s="91">
        <v>1383.53</v>
      </c>
      <c r="AR12" s="89">
        <v>0</v>
      </c>
      <c r="AS12" s="90">
        <v>412.99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399735.3800000001</v>
      </c>
      <c r="BW12" s="77">
        <f t="shared" si="1"/>
        <v>0</v>
      </c>
      <c r="BX12" s="79">
        <f t="shared" si="2"/>
        <v>412278.54999999993</v>
      </c>
    </row>
    <row r="13" spans="2:76" ht="15">
      <c r="B13" s="13">
        <v>104</v>
      </c>
      <c r="C13" s="25" t="s">
        <v>19</v>
      </c>
      <c r="D13" s="88">
        <v>184934.44</v>
      </c>
      <c r="E13" s="89">
        <v>0</v>
      </c>
      <c r="F13" s="90">
        <v>196665.05000000002</v>
      </c>
      <c r="G13" s="88"/>
      <c r="H13" s="89"/>
      <c r="I13" s="90"/>
      <c r="J13" s="97">
        <v>44950.74</v>
      </c>
      <c r="K13" s="89">
        <v>0</v>
      </c>
      <c r="L13" s="101">
        <v>44550.74</v>
      </c>
      <c r="M13" s="91">
        <v>97544.03000000001</v>
      </c>
      <c r="N13" s="89">
        <v>0</v>
      </c>
      <c r="O13" s="90">
        <v>96690.07</v>
      </c>
      <c r="P13" s="91">
        <v>400</v>
      </c>
      <c r="Q13" s="89">
        <v>0</v>
      </c>
      <c r="R13" s="90">
        <v>400</v>
      </c>
      <c r="S13" s="91">
        <v>1000</v>
      </c>
      <c r="T13" s="89">
        <v>0</v>
      </c>
      <c r="U13" s="90">
        <v>0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36917</v>
      </c>
      <c r="AC13" s="89">
        <v>0</v>
      </c>
      <c r="AD13" s="90">
        <v>40906.06</v>
      </c>
      <c r="AE13" s="91">
        <v>48848.95</v>
      </c>
      <c r="AF13" s="89">
        <v>0</v>
      </c>
      <c r="AG13" s="90">
        <v>63011.61</v>
      </c>
      <c r="AH13" s="91"/>
      <c r="AI13" s="89"/>
      <c r="AJ13" s="90"/>
      <c r="AK13" s="91">
        <v>48458.880000000005</v>
      </c>
      <c r="AL13" s="89">
        <v>0</v>
      </c>
      <c r="AM13" s="90">
        <v>52344.3</v>
      </c>
      <c r="AN13" s="91">
        <v>1344.69</v>
      </c>
      <c r="AO13" s="89">
        <v>0</v>
      </c>
      <c r="AP13" s="90">
        <v>1344.69</v>
      </c>
      <c r="AQ13" s="91">
        <v>1300</v>
      </c>
      <c r="AR13" s="89">
        <v>0</v>
      </c>
      <c r="AS13" s="90">
        <v>1217.15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465698.73000000004</v>
      </c>
      <c r="BW13" s="77">
        <f t="shared" si="1"/>
        <v>0</v>
      </c>
      <c r="BX13" s="79">
        <f t="shared" si="2"/>
        <v>497129.67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4378.59</v>
      </c>
      <c r="E16" s="89">
        <v>0</v>
      </c>
      <c r="F16" s="90">
        <v>4378.59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5530.4</v>
      </c>
      <c r="AF16" s="89">
        <v>0</v>
      </c>
      <c r="AG16" s="101">
        <v>5530.4</v>
      </c>
      <c r="AH16" s="97"/>
      <c r="AI16" s="89"/>
      <c r="AJ16" s="101"/>
      <c r="AK16" s="97">
        <v>1998.9</v>
      </c>
      <c r="AL16" s="89">
        <v>0</v>
      </c>
      <c r="AM16" s="101">
        <v>1998.9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11907.89</v>
      </c>
      <c r="BW16" s="77">
        <f t="shared" si="1"/>
        <v>0</v>
      </c>
      <c r="BX16" s="79">
        <f t="shared" si="2"/>
        <v>11907.89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24579</v>
      </c>
      <c r="E18" s="89">
        <v>0</v>
      </c>
      <c r="F18" s="90">
        <v>5202.07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24579</v>
      </c>
      <c r="BW18" s="77">
        <f t="shared" si="1"/>
        <v>0</v>
      </c>
      <c r="BX18" s="79">
        <f t="shared" si="2"/>
        <v>5202.07</v>
      </c>
    </row>
    <row r="19" spans="2:76" ht="15">
      <c r="B19" s="13">
        <v>110</v>
      </c>
      <c r="C19" s="25" t="s">
        <v>98</v>
      </c>
      <c r="D19" s="88">
        <v>12278</v>
      </c>
      <c r="E19" s="89">
        <v>0</v>
      </c>
      <c r="F19" s="90">
        <v>12278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12278</v>
      </c>
      <c r="BW19" s="77">
        <f t="shared" si="1"/>
        <v>0</v>
      </c>
      <c r="BX19" s="79">
        <f t="shared" si="2"/>
        <v>12278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363577.5300000001</v>
      </c>
      <c r="E20" s="78">
        <f t="shared" si="3"/>
        <v>0</v>
      </c>
      <c r="F20" s="79">
        <f t="shared" si="3"/>
        <v>361388.10000000003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48386.47</v>
      </c>
      <c r="K20" s="78">
        <f t="shared" si="3"/>
        <v>0</v>
      </c>
      <c r="L20" s="77">
        <f t="shared" si="3"/>
        <v>45442.99</v>
      </c>
      <c r="M20" s="98">
        <f t="shared" si="3"/>
        <v>142008.57</v>
      </c>
      <c r="N20" s="78">
        <f t="shared" si="3"/>
        <v>0</v>
      </c>
      <c r="O20" s="77">
        <f t="shared" si="3"/>
        <v>141958.12</v>
      </c>
      <c r="P20" s="98">
        <f t="shared" si="3"/>
        <v>10469.31</v>
      </c>
      <c r="Q20" s="78">
        <f t="shared" si="3"/>
        <v>0</v>
      </c>
      <c r="R20" s="77">
        <f t="shared" si="3"/>
        <v>10384.470000000001</v>
      </c>
      <c r="S20" s="98">
        <f t="shared" si="3"/>
        <v>11789.89</v>
      </c>
      <c r="T20" s="78">
        <f t="shared" si="3"/>
        <v>0</v>
      </c>
      <c r="U20" s="77">
        <f t="shared" si="3"/>
        <v>11465.66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951.6</v>
      </c>
      <c r="Z20" s="78">
        <f t="shared" si="3"/>
        <v>0</v>
      </c>
      <c r="AA20" s="77">
        <f t="shared" si="3"/>
        <v>0</v>
      </c>
      <c r="AB20" s="98">
        <f t="shared" si="3"/>
        <v>211791.41</v>
      </c>
      <c r="AC20" s="78">
        <f t="shared" si="3"/>
        <v>0</v>
      </c>
      <c r="AD20" s="77">
        <f t="shared" si="3"/>
        <v>229048.53000000003</v>
      </c>
      <c r="AE20" s="98">
        <f t="shared" si="3"/>
        <v>75618.93</v>
      </c>
      <c r="AF20" s="78">
        <f t="shared" si="3"/>
        <v>0</v>
      </c>
      <c r="AG20" s="77">
        <f t="shared" si="3"/>
        <v>86927.56</v>
      </c>
      <c r="AH20" s="98">
        <f t="shared" si="3"/>
        <v>1140</v>
      </c>
      <c r="AI20" s="78">
        <f t="shared" si="3"/>
        <v>0</v>
      </c>
      <c r="AJ20" s="77">
        <f t="shared" si="3"/>
        <v>1140</v>
      </c>
      <c r="AK20" s="98">
        <f t="shared" si="3"/>
        <v>56131.310000000005</v>
      </c>
      <c r="AL20" s="78">
        <f t="shared" si="3"/>
        <v>0</v>
      </c>
      <c r="AM20" s="77">
        <f t="shared" si="3"/>
        <v>60390.170000000006</v>
      </c>
      <c r="AN20" s="98">
        <f t="shared" si="3"/>
        <v>1700.89</v>
      </c>
      <c r="AO20" s="78">
        <f t="shared" si="3"/>
        <v>0</v>
      </c>
      <c r="AP20" s="77">
        <f t="shared" si="3"/>
        <v>1557.18</v>
      </c>
      <c r="AQ20" s="98">
        <f t="shared" si="3"/>
        <v>2683.5299999999997</v>
      </c>
      <c r="AR20" s="78">
        <f t="shared" si="3"/>
        <v>0</v>
      </c>
      <c r="AS20" s="77">
        <f t="shared" si="3"/>
        <v>1630.14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926249.4400000002</v>
      </c>
      <c r="BW20" s="77">
        <f>BW10+BW11+BW12+BW13+BW14+BW15+BW16+BW17+BW18+BW19</f>
        <v>0</v>
      </c>
      <c r="BX20" s="95">
        <f>BX10+BX11+BX12+BX13+BX14+BX15+BX16+BX17+BX18+BX19</f>
        <v>951332.9199999999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80055</v>
      </c>
      <c r="E24" s="89">
        <v>0</v>
      </c>
      <c r="F24" s="90">
        <v>36567.57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5979.9</v>
      </c>
      <c r="N24" s="89">
        <v>3037.8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4245.6</v>
      </c>
      <c r="AB24" s="97">
        <v>0</v>
      </c>
      <c r="AC24" s="89">
        <v>0</v>
      </c>
      <c r="AD24" s="101">
        <v>0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8154.48</v>
      </c>
      <c r="AL24" s="89">
        <v>0</v>
      </c>
      <c r="AM24" s="101">
        <v>8154.48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94189.37999999999</v>
      </c>
      <c r="BW24" s="77">
        <f t="shared" si="4"/>
        <v>3037.8</v>
      </c>
      <c r="BX24" s="79">
        <f t="shared" si="4"/>
        <v>48967.649999999994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50000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216.91</v>
      </c>
      <c r="AL27" s="89">
        <v>0</v>
      </c>
      <c r="AM27" s="101">
        <v>216.91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216.91</v>
      </c>
      <c r="BW27" s="77">
        <f t="shared" si="4"/>
        <v>0</v>
      </c>
      <c r="BX27" s="79">
        <f t="shared" si="4"/>
        <v>50216.91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80055</v>
      </c>
      <c r="E28" s="78">
        <f t="shared" si="5"/>
        <v>0</v>
      </c>
      <c r="F28" s="79">
        <f t="shared" si="5"/>
        <v>36567.57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5979.9</v>
      </c>
      <c r="N28" s="78">
        <f t="shared" si="5"/>
        <v>3037.8</v>
      </c>
      <c r="O28" s="77">
        <f t="shared" si="5"/>
        <v>50000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4245.6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8371.39</v>
      </c>
      <c r="AL28" s="78">
        <f t="shared" si="6"/>
        <v>0</v>
      </c>
      <c r="AM28" s="77">
        <f t="shared" si="6"/>
        <v>8371.39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94406.29</v>
      </c>
      <c r="BW28" s="77">
        <f>BW23+BW24+BW25+BW26+BW27</f>
        <v>3037.8</v>
      </c>
      <c r="BX28" s="95">
        <f>BX23+BX24+BX25+BX26+BX27</f>
        <v>99184.56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52008.29</v>
      </c>
      <c r="BM40" s="89">
        <v>0</v>
      </c>
      <c r="BN40" s="101">
        <v>28831.2</v>
      </c>
      <c r="BO40" s="97"/>
      <c r="BP40" s="89"/>
      <c r="BQ40" s="101"/>
      <c r="BR40" s="97"/>
      <c r="BS40" s="89"/>
      <c r="BT40" s="101"/>
      <c r="BU40" s="76"/>
      <c r="BV40" s="85">
        <f t="shared" si="10"/>
        <v>52008.29</v>
      </c>
      <c r="BW40" s="77">
        <f t="shared" si="10"/>
        <v>0</v>
      </c>
      <c r="BX40" s="79">
        <f t="shared" si="10"/>
        <v>28831.2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52008.29</v>
      </c>
      <c r="BM42" s="78">
        <f t="shared" si="12"/>
        <v>0</v>
      </c>
      <c r="BN42" s="77">
        <f t="shared" si="12"/>
        <v>28831.2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52008.29</v>
      </c>
      <c r="BW42" s="77">
        <f>BW38+BW39+BW40+BW41</f>
        <v>0</v>
      </c>
      <c r="BX42" s="95">
        <f>BX38+BX39+BX40+BX41</f>
        <v>28831.2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61876.89</v>
      </c>
      <c r="BS49" s="89">
        <v>0</v>
      </c>
      <c r="BT49" s="101">
        <v>61418.95</v>
      </c>
      <c r="BU49" s="76"/>
      <c r="BV49" s="85">
        <f aca="true" t="shared" si="15" ref="BV49:BX50">D49+G49+J49+M49+P49+S49+V49+Y49+AB49+AE49+AH49+AK49+AN49+AQ49+AT49+AW49+AZ49+BC49+BF49+BI49+BL49+BO49+BR49</f>
        <v>61876.89</v>
      </c>
      <c r="BW49" s="77">
        <f t="shared" si="15"/>
        <v>0</v>
      </c>
      <c r="BX49" s="79">
        <f t="shared" si="15"/>
        <v>61418.95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1507</v>
      </c>
      <c r="BS50" s="89">
        <v>0</v>
      </c>
      <c r="BT50" s="101">
        <v>3892.74</v>
      </c>
      <c r="BU50" s="76"/>
      <c r="BV50" s="85">
        <f t="shared" si="15"/>
        <v>1507</v>
      </c>
      <c r="BW50" s="77">
        <f t="shared" si="15"/>
        <v>0</v>
      </c>
      <c r="BX50" s="79">
        <f t="shared" si="15"/>
        <v>3892.74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63383.89</v>
      </c>
      <c r="BS51" s="78">
        <f>BS49+BS50</f>
        <v>0</v>
      </c>
      <c r="BT51" s="77">
        <f>BT49+BT50</f>
        <v>65311.689999999995</v>
      </c>
      <c r="BU51" s="85"/>
      <c r="BV51" s="85">
        <f>BV49+BV50</f>
        <v>63383.89</v>
      </c>
      <c r="BW51" s="77">
        <f>BW49+BW50</f>
        <v>0</v>
      </c>
      <c r="BX51" s="95">
        <f>BX49+BX50</f>
        <v>65311.689999999995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443632.5300000001</v>
      </c>
      <c r="E53" s="86">
        <f t="shared" si="18"/>
        <v>0</v>
      </c>
      <c r="F53" s="86">
        <f t="shared" si="18"/>
        <v>397955.67000000004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48386.47</v>
      </c>
      <c r="K53" s="86">
        <f t="shared" si="18"/>
        <v>0</v>
      </c>
      <c r="L53" s="86">
        <f t="shared" si="18"/>
        <v>45442.99</v>
      </c>
      <c r="M53" s="86">
        <f t="shared" si="18"/>
        <v>147988.47</v>
      </c>
      <c r="N53" s="86">
        <f t="shared" si="18"/>
        <v>3037.8</v>
      </c>
      <c r="O53" s="86">
        <f t="shared" si="18"/>
        <v>191958.12</v>
      </c>
      <c r="P53" s="86">
        <f t="shared" si="18"/>
        <v>10469.31</v>
      </c>
      <c r="Q53" s="86">
        <f t="shared" si="18"/>
        <v>0</v>
      </c>
      <c r="R53" s="86">
        <f t="shared" si="18"/>
        <v>10384.470000000001</v>
      </c>
      <c r="S53" s="86">
        <f t="shared" si="18"/>
        <v>11789.89</v>
      </c>
      <c r="T53" s="86">
        <f t="shared" si="18"/>
        <v>0</v>
      </c>
      <c r="U53" s="86">
        <f t="shared" si="18"/>
        <v>11465.66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951.6</v>
      </c>
      <c r="Z53" s="86">
        <f t="shared" si="18"/>
        <v>0</v>
      </c>
      <c r="AA53" s="86">
        <f t="shared" si="18"/>
        <v>4245.6</v>
      </c>
      <c r="AB53" s="86">
        <f t="shared" si="18"/>
        <v>211791.41</v>
      </c>
      <c r="AC53" s="86">
        <f t="shared" si="18"/>
        <v>0</v>
      </c>
      <c r="AD53" s="86">
        <f t="shared" si="18"/>
        <v>229048.53000000003</v>
      </c>
      <c r="AE53" s="86">
        <f t="shared" si="18"/>
        <v>75618.93</v>
      </c>
      <c r="AF53" s="86">
        <f t="shared" si="18"/>
        <v>0</v>
      </c>
      <c r="AG53" s="86">
        <f t="shared" si="18"/>
        <v>86927.56</v>
      </c>
      <c r="AH53" s="86">
        <f t="shared" si="18"/>
        <v>1140</v>
      </c>
      <c r="AI53" s="86">
        <f t="shared" si="18"/>
        <v>0</v>
      </c>
      <c r="AJ53" s="86">
        <f aca="true" t="shared" si="19" ref="AJ53:BT53">AJ20+AJ28+AJ35+AJ42+AJ46+AJ51</f>
        <v>1140</v>
      </c>
      <c r="AK53" s="86">
        <f t="shared" si="19"/>
        <v>64502.700000000004</v>
      </c>
      <c r="AL53" s="86">
        <f t="shared" si="19"/>
        <v>0</v>
      </c>
      <c r="AM53" s="86">
        <f t="shared" si="19"/>
        <v>68761.56</v>
      </c>
      <c r="AN53" s="86">
        <f t="shared" si="19"/>
        <v>1700.89</v>
      </c>
      <c r="AO53" s="86">
        <f t="shared" si="19"/>
        <v>0</v>
      </c>
      <c r="AP53" s="86">
        <f t="shared" si="19"/>
        <v>1557.18</v>
      </c>
      <c r="AQ53" s="86">
        <f t="shared" si="19"/>
        <v>2683.5299999999997</v>
      </c>
      <c r="AR53" s="86">
        <f t="shared" si="19"/>
        <v>0</v>
      </c>
      <c r="AS53" s="86">
        <f t="shared" si="19"/>
        <v>1630.14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52008.29</v>
      </c>
      <c r="BM53" s="86">
        <f t="shared" si="19"/>
        <v>0</v>
      </c>
      <c r="BN53" s="86">
        <f t="shared" si="19"/>
        <v>28831.2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63383.89</v>
      </c>
      <c r="BS53" s="86">
        <f t="shared" si="19"/>
        <v>0</v>
      </c>
      <c r="BT53" s="86">
        <f t="shared" si="19"/>
        <v>65311.689999999995</v>
      </c>
      <c r="BU53" s="86">
        <f>BU8</f>
        <v>0</v>
      </c>
      <c r="BV53" s="102">
        <f>BV8+BV20+BV28+BV35+BV42+BV46+BV51</f>
        <v>1136047.9100000001</v>
      </c>
      <c r="BW53" s="87">
        <f>BW20+BW28+BW35+BW42+BW46+BW51</f>
        <v>3037.8</v>
      </c>
      <c r="BX53" s="87">
        <f>BX20+BX28+BX35+BX42+BX46+BX51</f>
        <v>1144660.3699999999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106249.22999999979</v>
      </c>
      <c r="BW54" s="93"/>
      <c r="BX54" s="94">
        <f>IF((Spese_Rendiconto_2020!BX53-Entrate_Rendiconto_2020!E58)&lt;0,Entrate_Rendiconto_2020!E58-Spese_Rendiconto_2020!BX53,0)</f>
        <v>252488.09000000055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2021-04-30T11:53:52Z</dcterms:modified>
  <cp:category/>
  <cp:version/>
  <cp:contentType/>
  <cp:contentStatus/>
</cp:coreProperties>
</file>