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<sst xmlns="http://schemas.openxmlformats.org/spreadsheetml/2006/main" count="870" uniqueCount="151">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</sst>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225506.78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610100</v>
      </c>
      <c r="E10" s="45">
        <v>685007.02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10000</v>
      </c>
      <c r="E13" s="45">
        <v>13963.77</v>
      </c>
    </row>
    <row r="14" spans="2:5" ht="15">
      <c r="B14" s="13">
        <v>10301</v>
      </c>
      <c r="C14" s="54" t="s">
        <v>11</v>
      </c>
      <c r="D14" s="39">
        <v>113200</v>
      </c>
      <c r="E14" s="45">
        <v>116703.71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733300</v>
      </c>
      <c r="E16" s="51">
        <f>E10+E11+E12+E13+E14+E15</f>
        <v>815674.5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61954</v>
      </c>
      <c r="E18" s="45">
        <v>70774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61954</v>
      </c>
      <c r="E23" s="51">
        <f>E18+E19+E20+E21+E22</f>
        <v>70774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61899</v>
      </c>
      <c r="E25" s="45">
        <v>94609.39</v>
      </c>
    </row>
    <row r="26" spans="2:5" ht="15">
      <c r="B26" s="13">
        <v>30200</v>
      </c>
      <c r="C26" s="54" t="s">
        <v>28</v>
      </c>
      <c r="D26" s="39">
        <v>500</v>
      </c>
      <c r="E26" s="45">
        <v>500</v>
      </c>
    </row>
    <row r="27" spans="2:5" ht="15">
      <c r="B27" s="13">
        <v>30300</v>
      </c>
      <c r="C27" s="54" t="s">
        <v>29</v>
      </c>
      <c r="D27" s="39">
        <v>200</v>
      </c>
      <c r="E27" s="45">
        <v>200</v>
      </c>
    </row>
    <row r="28" spans="2:5" ht="15">
      <c r="B28" s="13">
        <v>30400</v>
      </c>
      <c r="C28" s="54" t="s">
        <v>30</v>
      </c>
      <c r="D28" s="49">
        <v>30000</v>
      </c>
      <c r="E28" s="45">
        <v>30000</v>
      </c>
    </row>
    <row r="29" spans="2:5" ht="15">
      <c r="B29" s="13">
        <v>30500</v>
      </c>
      <c r="C29" s="54" t="s">
        <v>31</v>
      </c>
      <c r="D29" s="60">
        <v>61700</v>
      </c>
      <c r="E29" s="50">
        <v>188803.09</v>
      </c>
    </row>
    <row r="30" spans="2:5" ht="15.75" thickBot="1">
      <c r="B30" s="16">
        <v>30000</v>
      </c>
      <c r="C30" s="15" t="s">
        <v>32</v>
      </c>
      <c r="D30" s="48">
        <f>D25+D26+D27+D28+D29</f>
        <v>154299</v>
      </c>
      <c r="E30" s="51">
        <f>E25+E26+E27+E28+E29</f>
        <v>314112.48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40000</v>
      </c>
      <c r="E33" s="59">
        <v>40000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20000</v>
      </c>
      <c r="E35" s="45">
        <v>20000</v>
      </c>
    </row>
    <row r="36" spans="2:5" ht="15">
      <c r="B36" s="13">
        <v>40500</v>
      </c>
      <c r="C36" s="54" t="s">
        <v>39</v>
      </c>
      <c r="D36" s="49">
        <v>10000</v>
      </c>
      <c r="E36" s="50">
        <v>21355.39</v>
      </c>
    </row>
    <row r="37" spans="2:5" ht="15.75" thickBot="1">
      <c r="B37" s="16">
        <v>40000</v>
      </c>
      <c r="C37" s="15" t="s">
        <v>40</v>
      </c>
      <c r="D37" s="48">
        <f>D32+D33+D34+D35+D36</f>
        <v>70000</v>
      </c>
      <c r="E37" s="51">
        <f>E32+E33+E34+E35+E36</f>
        <v>81355.39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</v>
      </c>
      <c r="E51" s="62">
        <v>100000</v>
      </c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100000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112000</v>
      </c>
      <c r="E54" s="45">
        <v>113501.04000000001</v>
      </c>
    </row>
    <row r="55" spans="2:5" ht="15">
      <c r="B55" s="13">
        <v>90200</v>
      </c>
      <c r="C55" s="54" t="s">
        <v>62</v>
      </c>
      <c r="D55" s="61">
        <v>48000</v>
      </c>
      <c r="E55" s="62">
        <v>49913.07</v>
      </c>
    </row>
    <row r="56" spans="2:5" ht="15.75" thickBot="1">
      <c r="B56" s="16">
        <v>90000</v>
      </c>
      <c r="C56" s="15" t="s">
        <v>63</v>
      </c>
      <c r="D56" s="48">
        <f>D54+D55</f>
        <v>160000</v>
      </c>
      <c r="E56" s="51">
        <f>E54+E55</f>
        <v>163414.11000000002</v>
      </c>
    </row>
    <row r="57" spans="2:5" ht="16.5" thickBot="1" thickTop="1">
      <c r="B57" s="109" t="s">
        <v>64</v>
      </c>
      <c r="C57" s="110"/>
      <c r="D57" s="52">
        <f>D16+D23+D30+D37+D43+D49+D52+D56</f>
        <v>1279553</v>
      </c>
      <c r="E57" s="55">
        <f>E16+E23+E30+E37+E43+E49+E52+E56</f>
        <v>1545330.48</v>
      </c>
    </row>
    <row r="58" spans="2:5" ht="16.5" thickBot="1" thickTop="1">
      <c r="B58" s="109" t="s">
        <v>65</v>
      </c>
      <c r="C58" s="110"/>
      <c r="D58" s="52">
        <f>D57+D5+D6+D7+D8</f>
        <v>1279553</v>
      </c>
      <c r="E58" s="55">
        <f>E57+E5+E6+E7+E8</f>
        <v>1770837.26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609000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10000</v>
      </c>
      <c r="E13" s="45"/>
    </row>
    <row r="14" spans="2:5" ht="15">
      <c r="B14" s="13">
        <v>10301</v>
      </c>
      <c r="C14" s="54" t="s">
        <v>11</v>
      </c>
      <c r="D14" s="39">
        <v>110000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729000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61754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61754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61361</v>
      </c>
      <c r="E25" s="45"/>
    </row>
    <row r="26" spans="2:5" ht="15">
      <c r="B26" s="13">
        <v>30200</v>
      </c>
      <c r="C26" s="54" t="s">
        <v>28</v>
      </c>
      <c r="D26" s="39">
        <v>500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22000</v>
      </c>
      <c r="E28" s="45"/>
    </row>
    <row r="29" spans="2:5" ht="15">
      <c r="B29" s="13">
        <v>30500</v>
      </c>
      <c r="C29" s="54" t="s">
        <v>31</v>
      </c>
      <c r="D29" s="60">
        <v>52200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136261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180000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190000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112000</v>
      </c>
      <c r="E54" s="45"/>
    </row>
    <row r="55" spans="2:5" ht="15">
      <c r="B55" s="13">
        <v>90200</v>
      </c>
      <c r="C55" s="54" t="s">
        <v>62</v>
      </c>
      <c r="D55" s="61">
        <v>48000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160000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1377015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1377015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611000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10000</v>
      </c>
      <c r="E13" s="45"/>
    </row>
    <row r="14" spans="2:5" ht="15">
      <c r="B14" s="13">
        <v>10301</v>
      </c>
      <c r="C14" s="54" t="s">
        <v>11</v>
      </c>
      <c r="D14" s="39">
        <v>110000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731000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61754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61754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61053</v>
      </c>
      <c r="E25" s="45"/>
    </row>
    <row r="26" spans="2:5" ht="15">
      <c r="B26" s="13">
        <v>30200</v>
      </c>
      <c r="C26" s="54" t="s">
        <v>28</v>
      </c>
      <c r="D26" s="39">
        <v>500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22000</v>
      </c>
      <c r="E28" s="45"/>
    </row>
    <row r="29" spans="2:5" ht="15">
      <c r="B29" s="13">
        <v>30500</v>
      </c>
      <c r="C29" s="54" t="s">
        <v>31</v>
      </c>
      <c r="D29" s="60">
        <v>52200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135953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10000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112000</v>
      </c>
      <c r="E54" s="45"/>
    </row>
    <row r="55" spans="2:5" ht="15">
      <c r="B55" s="13">
        <v>90200</v>
      </c>
      <c r="C55" s="54" t="s">
        <v>62</v>
      </c>
      <c r="D55" s="61">
        <v>48000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160000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1208707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1208707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11308</v>
      </c>
      <c r="E10" s="89">
        <v>0</v>
      </c>
      <c r="F10" s="90">
        <v>13907.09</v>
      </c>
      <c r="G10" s="88"/>
      <c r="H10" s="89"/>
      <c r="I10" s="90"/>
      <c r="J10" s="97">
        <v>0</v>
      </c>
      <c r="K10" s="89">
        <v>0</v>
      </c>
      <c r="L10" s="101">
        <v>100</v>
      </c>
      <c r="M10" s="91">
        <v>0</v>
      </c>
      <c r="N10" s="89">
        <v>0</v>
      </c>
      <c r="O10" s="90">
        <v>650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100</v>
      </c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11308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14757.09</v>
      </c>
    </row>
    <row r="11" spans="2:76" ht="15">
      <c r="B11" s="13">
        <v>102</v>
      </c>
      <c r="C11" s="25" t="s">
        <v>92</v>
      </c>
      <c r="D11" s="88">
        <v>7600</v>
      </c>
      <c r="E11" s="89">
        <v>0</v>
      </c>
      <c r="F11" s="90">
        <v>7629.16</v>
      </c>
      <c r="G11" s="88"/>
      <c r="H11" s="89"/>
      <c r="I11" s="90"/>
      <c r="J11" s="97">
        <v>0</v>
      </c>
      <c r="K11" s="89">
        <v>0</v>
      </c>
      <c r="L11" s="101">
        <v>0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7600</v>
      </c>
      <c r="BW11" s="77">
        <f t="shared" si="1"/>
        <v>0</v>
      </c>
      <c r="BX11" s="79">
        <f t="shared" si="2"/>
        <v>7629.16</v>
      </c>
    </row>
    <row r="12" spans="2:76" ht="15">
      <c r="B12" s="13">
        <v>103</v>
      </c>
      <c r="C12" s="25" t="s">
        <v>93</v>
      </c>
      <c r="D12" s="88">
        <v>105910</v>
      </c>
      <c r="E12" s="89">
        <v>0</v>
      </c>
      <c r="F12" s="90">
        <v>144142.11000000004</v>
      </c>
      <c r="G12" s="88"/>
      <c r="H12" s="89"/>
      <c r="I12" s="90"/>
      <c r="J12" s="97">
        <v>1200</v>
      </c>
      <c r="K12" s="89">
        <v>0</v>
      </c>
      <c r="L12" s="101">
        <v>1200</v>
      </c>
      <c r="M12" s="91">
        <v>57050</v>
      </c>
      <c r="N12" s="89">
        <v>0</v>
      </c>
      <c r="O12" s="90">
        <v>73293.09</v>
      </c>
      <c r="P12" s="91">
        <v>11500</v>
      </c>
      <c r="Q12" s="89">
        <v>0</v>
      </c>
      <c r="R12" s="90">
        <v>13804.130000000001</v>
      </c>
      <c r="S12" s="91">
        <v>15150</v>
      </c>
      <c r="T12" s="89">
        <v>0</v>
      </c>
      <c r="U12" s="90">
        <v>18735.329999999998</v>
      </c>
      <c r="V12" s="91">
        <v>0</v>
      </c>
      <c r="W12" s="89">
        <v>0</v>
      </c>
      <c r="X12" s="90">
        <v>390.01</v>
      </c>
      <c r="Y12" s="91">
        <v>0</v>
      </c>
      <c r="Z12" s="89">
        <v>0</v>
      </c>
      <c r="AA12" s="90">
        <v>0</v>
      </c>
      <c r="AB12" s="91">
        <v>175583</v>
      </c>
      <c r="AC12" s="89">
        <v>0</v>
      </c>
      <c r="AD12" s="90">
        <v>210588.00999999998</v>
      </c>
      <c r="AE12" s="91">
        <v>18640</v>
      </c>
      <c r="AF12" s="89">
        <v>0</v>
      </c>
      <c r="AG12" s="90">
        <v>20101.430000000004</v>
      </c>
      <c r="AH12" s="91">
        <v>0</v>
      </c>
      <c r="AI12" s="89">
        <v>0</v>
      </c>
      <c r="AJ12" s="90">
        <v>0</v>
      </c>
      <c r="AK12" s="91">
        <v>9200</v>
      </c>
      <c r="AL12" s="89">
        <v>0</v>
      </c>
      <c r="AM12" s="90">
        <v>11615.460000000001</v>
      </c>
      <c r="AN12" s="91">
        <v>0</v>
      </c>
      <c r="AO12" s="89">
        <v>0</v>
      </c>
      <c r="AP12" s="90">
        <v>0</v>
      </c>
      <c r="AQ12" s="91">
        <v>550</v>
      </c>
      <c r="AR12" s="89">
        <v>0</v>
      </c>
      <c r="AS12" s="90">
        <v>770.44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1300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396083</v>
      </c>
      <c r="BW12" s="77">
        <f t="shared" si="1"/>
        <v>0</v>
      </c>
      <c r="BX12" s="79">
        <f t="shared" si="2"/>
        <v>494640.01000000007</v>
      </c>
    </row>
    <row r="13" spans="2:76" ht="15">
      <c r="B13" s="13">
        <v>104</v>
      </c>
      <c r="C13" s="25" t="s">
        <v>19</v>
      </c>
      <c r="D13" s="88">
        <v>170223</v>
      </c>
      <c r="E13" s="89">
        <v>0</v>
      </c>
      <c r="F13" s="90">
        <v>320461.70999999996</v>
      </c>
      <c r="G13" s="88"/>
      <c r="H13" s="89"/>
      <c r="I13" s="90"/>
      <c r="J13" s="97">
        <v>42293</v>
      </c>
      <c r="K13" s="89">
        <v>0</v>
      </c>
      <c r="L13" s="101">
        <v>44167.22</v>
      </c>
      <c r="M13" s="91">
        <v>51774</v>
      </c>
      <c r="N13" s="89">
        <v>0</v>
      </c>
      <c r="O13" s="90">
        <v>64774</v>
      </c>
      <c r="P13" s="91">
        <v>0</v>
      </c>
      <c r="Q13" s="89">
        <v>0</v>
      </c>
      <c r="R13" s="90">
        <v>0</v>
      </c>
      <c r="S13" s="91">
        <v>2500</v>
      </c>
      <c r="T13" s="89">
        <v>0</v>
      </c>
      <c r="U13" s="90">
        <v>3500</v>
      </c>
      <c r="V13" s="91">
        <v>0</v>
      </c>
      <c r="W13" s="89">
        <v>0</v>
      </c>
      <c r="X13" s="90">
        <v>0</v>
      </c>
      <c r="Y13" s="91"/>
      <c r="Z13" s="89"/>
      <c r="AA13" s="90"/>
      <c r="AB13" s="91">
        <v>56277</v>
      </c>
      <c r="AC13" s="89">
        <v>0</v>
      </c>
      <c r="AD13" s="90">
        <v>71305.36</v>
      </c>
      <c r="AE13" s="91">
        <v>30250</v>
      </c>
      <c r="AF13" s="89">
        <v>0</v>
      </c>
      <c r="AG13" s="90">
        <v>37460.41</v>
      </c>
      <c r="AH13" s="91"/>
      <c r="AI13" s="89"/>
      <c r="AJ13" s="90"/>
      <c r="AK13" s="91">
        <v>50300</v>
      </c>
      <c r="AL13" s="89">
        <v>0</v>
      </c>
      <c r="AM13" s="90">
        <v>55753.66</v>
      </c>
      <c r="AN13" s="91">
        <v>1400</v>
      </c>
      <c r="AO13" s="89">
        <v>0</v>
      </c>
      <c r="AP13" s="90">
        <v>1400</v>
      </c>
      <c r="AQ13" s="91">
        <v>1300</v>
      </c>
      <c r="AR13" s="89">
        <v>0</v>
      </c>
      <c r="AS13" s="90">
        <v>5177.75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406317</v>
      </c>
      <c r="BW13" s="77">
        <f t="shared" si="1"/>
        <v>0</v>
      </c>
      <c r="BX13" s="79">
        <f t="shared" si="2"/>
        <v>604000.11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5425</v>
      </c>
      <c r="E16" s="89">
        <v>0</v>
      </c>
      <c r="F16" s="90">
        <v>5425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6354</v>
      </c>
      <c r="AF16" s="89">
        <v>0</v>
      </c>
      <c r="AG16" s="101">
        <v>6354</v>
      </c>
      <c r="AH16" s="97"/>
      <c r="AI16" s="89"/>
      <c r="AJ16" s="101"/>
      <c r="AK16" s="97">
        <v>2275</v>
      </c>
      <c r="AL16" s="89">
        <v>0</v>
      </c>
      <c r="AM16" s="101">
        <v>2275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100</v>
      </c>
      <c r="BP16" s="89">
        <v>0</v>
      </c>
      <c r="BQ16" s="90">
        <v>100</v>
      </c>
      <c r="BR16" s="97"/>
      <c r="BS16" s="89"/>
      <c r="BT16" s="101"/>
      <c r="BU16" s="76"/>
      <c r="BV16" s="85">
        <f t="shared" si="0"/>
        <v>14154</v>
      </c>
      <c r="BW16" s="77">
        <f t="shared" si="1"/>
        <v>0</v>
      </c>
      <c r="BX16" s="79">
        <f t="shared" si="2"/>
        <v>14154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25500</v>
      </c>
      <c r="E18" s="89">
        <v>0</v>
      </c>
      <c r="F18" s="90">
        <v>42304.25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25500</v>
      </c>
      <c r="BW18" s="77">
        <f t="shared" si="1"/>
        <v>0</v>
      </c>
      <c r="BX18" s="79">
        <f t="shared" si="2"/>
        <v>42304.25</v>
      </c>
    </row>
    <row r="19" spans="2:76" ht="15">
      <c r="B19" s="13">
        <v>110</v>
      </c>
      <c r="C19" s="25" t="s">
        <v>98</v>
      </c>
      <c r="D19" s="88">
        <v>12400</v>
      </c>
      <c r="E19" s="89">
        <v>0</v>
      </c>
      <c r="F19" s="90">
        <v>12400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26326</v>
      </c>
      <c r="BJ19" s="89">
        <v>0</v>
      </c>
      <c r="BK19" s="101">
        <v>3100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38726</v>
      </c>
      <c r="BW19" s="77">
        <f t="shared" si="1"/>
        <v>0</v>
      </c>
      <c r="BX19" s="79">
        <f t="shared" si="2"/>
        <v>15500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338366</v>
      </c>
      <c r="E20" s="78">
        <f t="shared" si="3"/>
        <v>0</v>
      </c>
      <c r="F20" s="79">
        <f t="shared" si="3"/>
        <v>546269.3200000001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43493</v>
      </c>
      <c r="K20" s="78">
        <f t="shared" si="3"/>
        <v>0</v>
      </c>
      <c r="L20" s="77">
        <f t="shared" si="3"/>
        <v>45467.22</v>
      </c>
      <c r="M20" s="98">
        <f t="shared" si="3"/>
        <v>108824</v>
      </c>
      <c r="N20" s="78">
        <f t="shared" si="3"/>
        <v>0</v>
      </c>
      <c r="O20" s="77">
        <f t="shared" si="3"/>
        <v>138717.09</v>
      </c>
      <c r="P20" s="98">
        <f t="shared" si="3"/>
        <v>11500</v>
      </c>
      <c r="Q20" s="78">
        <f t="shared" si="3"/>
        <v>0</v>
      </c>
      <c r="R20" s="77">
        <f t="shared" si="3"/>
        <v>13804.130000000001</v>
      </c>
      <c r="S20" s="98">
        <f t="shared" si="3"/>
        <v>17650</v>
      </c>
      <c r="T20" s="78">
        <f t="shared" si="3"/>
        <v>0</v>
      </c>
      <c r="U20" s="77">
        <f t="shared" si="3"/>
        <v>22235.329999999998</v>
      </c>
      <c r="V20" s="98">
        <f t="shared" si="3"/>
        <v>0</v>
      </c>
      <c r="W20" s="78">
        <f t="shared" si="3"/>
        <v>0</v>
      </c>
      <c r="X20" s="77">
        <f t="shared" si="3"/>
        <v>390.01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231860</v>
      </c>
      <c r="AC20" s="78">
        <f t="shared" si="3"/>
        <v>0</v>
      </c>
      <c r="AD20" s="77">
        <f t="shared" si="3"/>
        <v>281993.37</v>
      </c>
      <c r="AE20" s="98">
        <f t="shared" si="3"/>
        <v>55244</v>
      </c>
      <c r="AF20" s="78">
        <f t="shared" si="3"/>
        <v>0</v>
      </c>
      <c r="AG20" s="77">
        <f t="shared" si="3"/>
        <v>63915.84000000001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61775</v>
      </c>
      <c r="AL20" s="78">
        <f t="shared" si="3"/>
        <v>0</v>
      </c>
      <c r="AM20" s="77">
        <f t="shared" si="3"/>
        <v>69644.12000000001</v>
      </c>
      <c r="AN20" s="98">
        <f t="shared" si="3"/>
        <v>1400</v>
      </c>
      <c r="AO20" s="78">
        <f t="shared" si="3"/>
        <v>0</v>
      </c>
      <c r="AP20" s="77">
        <f t="shared" si="3"/>
        <v>1400</v>
      </c>
      <c r="AQ20" s="98">
        <f t="shared" si="3"/>
        <v>1850</v>
      </c>
      <c r="AR20" s="78">
        <f t="shared" si="3"/>
        <v>0</v>
      </c>
      <c r="AS20" s="77">
        <f t="shared" si="3"/>
        <v>5948.1900000000005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27626</v>
      </c>
      <c r="BJ20" s="78">
        <f t="shared" si="3"/>
        <v>0</v>
      </c>
      <c r="BK20" s="77">
        <f t="shared" si="3"/>
        <v>3100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100</v>
      </c>
      <c r="BP20" s="78">
        <f t="shared" si="3"/>
        <v>0</v>
      </c>
      <c r="BQ20" s="77">
        <f t="shared" si="3"/>
        <v>100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899688</v>
      </c>
      <c r="BW20" s="77">
        <f>BW10+BW11+BW12+BW13+BW14+BW15+BW16+BW17+BW18+BW19</f>
        <v>0</v>
      </c>
      <c r="BX20" s="95">
        <f>BX10+BX11+BX12+BX13+BX14+BX15+BX16+BX17+BX18+BX19</f>
        <v>1192984.62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70000</v>
      </c>
      <c r="E24" s="89">
        <v>0</v>
      </c>
      <c r="F24" s="90">
        <v>169484.72999999998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4245.6</v>
      </c>
      <c r="AB24" s="97">
        <v>0</v>
      </c>
      <c r="AC24" s="89">
        <v>0</v>
      </c>
      <c r="AD24" s="101">
        <v>1220</v>
      </c>
      <c r="AE24" s="97"/>
      <c r="AF24" s="89"/>
      <c r="AG24" s="101"/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70000</v>
      </c>
      <c r="BW24" s="77">
        <f t="shared" si="4"/>
        <v>0</v>
      </c>
      <c r="BX24" s="79">
        <f t="shared" si="4"/>
        <v>174950.33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10000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10000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70000</v>
      </c>
      <c r="E28" s="78">
        <f t="shared" si="5"/>
        <v>0</v>
      </c>
      <c r="F28" s="79">
        <f t="shared" si="5"/>
        <v>169484.72999999998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4245.6</v>
      </c>
      <c r="AB28" s="98">
        <f t="shared" si="5"/>
        <v>0</v>
      </c>
      <c r="AC28" s="78">
        <f t="shared" si="5"/>
        <v>0</v>
      </c>
      <c r="AD28" s="77">
        <f t="shared" si="5"/>
        <v>11220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70000</v>
      </c>
      <c r="BW28" s="77">
        <f>BW23+BW24+BW25+BW26+BW27</f>
        <v>0</v>
      </c>
      <c r="BX28" s="95">
        <f>BX23+BX24+BX25+BX26+BX27</f>
        <v>184950.33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49865</v>
      </c>
      <c r="BM40" s="89">
        <v>0</v>
      </c>
      <c r="BN40" s="101">
        <v>49865</v>
      </c>
      <c r="BO40" s="97"/>
      <c r="BP40" s="89"/>
      <c r="BQ40" s="101"/>
      <c r="BR40" s="97"/>
      <c r="BS40" s="89"/>
      <c r="BT40" s="101"/>
      <c r="BU40" s="76"/>
      <c r="BV40" s="85">
        <f t="shared" si="10"/>
        <v>49865</v>
      </c>
      <c r="BW40" s="77">
        <f t="shared" si="10"/>
        <v>0</v>
      </c>
      <c r="BX40" s="79">
        <f t="shared" si="10"/>
        <v>49865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49865</v>
      </c>
      <c r="BM42" s="78">
        <f t="shared" si="12"/>
        <v>0</v>
      </c>
      <c r="BN42" s="77">
        <f t="shared" si="12"/>
        <v>49865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49865</v>
      </c>
      <c r="BW42" s="77">
        <f>BW38+BW39+BW40+BW41</f>
        <v>0</v>
      </c>
      <c r="BX42" s="95">
        <f>BX38+BX39+BX40+BX41</f>
        <v>49865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</v>
      </c>
      <c r="BP45" s="89">
        <v>0</v>
      </c>
      <c r="BQ45" s="101">
        <v>100000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100000</v>
      </c>
      <c r="BP46" s="78">
        <f>BP45</f>
        <v>0</v>
      </c>
      <c r="BQ46" s="95">
        <f>BQ45</f>
        <v>100000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</v>
      </c>
      <c r="BW46" s="77">
        <f>BW45</f>
        <v>0</v>
      </c>
      <c r="BX46" s="95">
        <f>BX45</f>
        <v>100000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112000</v>
      </c>
      <c r="BS49" s="89">
        <v>0</v>
      </c>
      <c r="BT49" s="101">
        <v>114963.35</v>
      </c>
      <c r="BU49" s="76"/>
      <c r="BV49" s="85">
        <f aca="true" t="shared" si="15" ref="BV49:BX50">D49+G49+J49+M49+P49+S49+V49+Y49+AB49+AE49+AH49+AK49+AN49+AQ49+AT49+AW49+AZ49+BC49+BF49+BI49+BL49+BO49+BR49</f>
        <v>112000</v>
      </c>
      <c r="BW49" s="77">
        <f t="shared" si="15"/>
        <v>0</v>
      </c>
      <c r="BX49" s="79">
        <f t="shared" si="15"/>
        <v>114963.35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48000</v>
      </c>
      <c r="BS50" s="89">
        <v>0</v>
      </c>
      <c r="BT50" s="101">
        <v>58285.19</v>
      </c>
      <c r="BU50" s="76"/>
      <c r="BV50" s="85">
        <f t="shared" si="15"/>
        <v>48000</v>
      </c>
      <c r="BW50" s="77">
        <f t="shared" si="15"/>
        <v>0</v>
      </c>
      <c r="BX50" s="79">
        <f t="shared" si="15"/>
        <v>58285.19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160000</v>
      </c>
      <c r="BS51" s="78">
        <f>BS49+BS50</f>
        <v>0</v>
      </c>
      <c r="BT51" s="77">
        <f>BT49+BT50</f>
        <v>173248.54</v>
      </c>
      <c r="BU51" s="85"/>
      <c r="BV51" s="85">
        <f>BV49+BV50</f>
        <v>160000</v>
      </c>
      <c r="BW51" s="77">
        <f>BW49+BW50</f>
        <v>0</v>
      </c>
      <c r="BX51" s="95">
        <f>BX49+BX50</f>
        <v>173248.54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408366</v>
      </c>
      <c r="E53" s="86">
        <f t="shared" si="18"/>
        <v>0</v>
      </c>
      <c r="F53" s="86">
        <f t="shared" si="18"/>
        <v>715754.05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43493</v>
      </c>
      <c r="K53" s="86">
        <f t="shared" si="18"/>
        <v>0</v>
      </c>
      <c r="L53" s="86">
        <f t="shared" si="18"/>
        <v>45467.22</v>
      </c>
      <c r="M53" s="86">
        <f t="shared" si="18"/>
        <v>108824</v>
      </c>
      <c r="N53" s="86">
        <f t="shared" si="18"/>
        <v>0</v>
      </c>
      <c r="O53" s="86">
        <f t="shared" si="18"/>
        <v>138717.09</v>
      </c>
      <c r="P53" s="86">
        <f t="shared" si="18"/>
        <v>11500</v>
      </c>
      <c r="Q53" s="86">
        <f t="shared" si="18"/>
        <v>0</v>
      </c>
      <c r="R53" s="86">
        <f t="shared" si="18"/>
        <v>13804.130000000001</v>
      </c>
      <c r="S53" s="86">
        <f t="shared" si="18"/>
        <v>17650</v>
      </c>
      <c r="T53" s="86">
        <f t="shared" si="18"/>
        <v>0</v>
      </c>
      <c r="U53" s="86">
        <f t="shared" si="18"/>
        <v>22235.329999999998</v>
      </c>
      <c r="V53" s="86">
        <f t="shared" si="18"/>
        <v>0</v>
      </c>
      <c r="W53" s="86">
        <f t="shared" si="18"/>
        <v>0</v>
      </c>
      <c r="X53" s="86">
        <f t="shared" si="18"/>
        <v>390.01</v>
      </c>
      <c r="Y53" s="86">
        <f t="shared" si="18"/>
        <v>0</v>
      </c>
      <c r="Z53" s="86">
        <f t="shared" si="18"/>
        <v>0</v>
      </c>
      <c r="AA53" s="86">
        <f t="shared" si="18"/>
        <v>4245.6</v>
      </c>
      <c r="AB53" s="86">
        <f t="shared" si="18"/>
        <v>231860</v>
      </c>
      <c r="AC53" s="86">
        <f t="shared" si="18"/>
        <v>0</v>
      </c>
      <c r="AD53" s="86">
        <f t="shared" si="18"/>
        <v>293213.37</v>
      </c>
      <c r="AE53" s="86">
        <f t="shared" si="18"/>
        <v>55244</v>
      </c>
      <c r="AF53" s="86">
        <f t="shared" si="18"/>
        <v>0</v>
      </c>
      <c r="AG53" s="86">
        <f t="shared" si="18"/>
        <v>63915.84000000001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61775</v>
      </c>
      <c r="AL53" s="86">
        <f t="shared" si="19"/>
        <v>0</v>
      </c>
      <c r="AM53" s="86">
        <f t="shared" si="19"/>
        <v>69644.12000000001</v>
      </c>
      <c r="AN53" s="86">
        <f t="shared" si="19"/>
        <v>1400</v>
      </c>
      <c r="AO53" s="86">
        <f t="shared" si="19"/>
        <v>0</v>
      </c>
      <c r="AP53" s="86">
        <f t="shared" si="19"/>
        <v>1400</v>
      </c>
      <c r="AQ53" s="86">
        <f t="shared" si="19"/>
        <v>1850</v>
      </c>
      <c r="AR53" s="86">
        <f t="shared" si="19"/>
        <v>0</v>
      </c>
      <c r="AS53" s="86">
        <f t="shared" si="19"/>
        <v>5948.1900000000005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27626</v>
      </c>
      <c r="BJ53" s="86">
        <f t="shared" si="19"/>
        <v>0</v>
      </c>
      <c r="BK53" s="86">
        <f t="shared" si="19"/>
        <v>3100</v>
      </c>
      <c r="BL53" s="86">
        <f t="shared" si="19"/>
        <v>49865</v>
      </c>
      <c r="BM53" s="86">
        <f t="shared" si="19"/>
        <v>0</v>
      </c>
      <c r="BN53" s="86">
        <f t="shared" si="19"/>
        <v>49865</v>
      </c>
      <c r="BO53" s="86">
        <f t="shared" si="19"/>
        <v>100100</v>
      </c>
      <c r="BP53" s="86">
        <f t="shared" si="19"/>
        <v>0</v>
      </c>
      <c r="BQ53" s="86">
        <f t="shared" si="19"/>
        <v>100100</v>
      </c>
      <c r="BR53" s="86">
        <f t="shared" si="19"/>
        <v>160000</v>
      </c>
      <c r="BS53" s="86">
        <f t="shared" si="19"/>
        <v>0</v>
      </c>
      <c r="BT53" s="86">
        <f t="shared" si="19"/>
        <v>173248.54</v>
      </c>
      <c r="BU53" s="86">
        <f>BU8</f>
        <v>0</v>
      </c>
      <c r="BV53" s="102">
        <f>BV8+BV20+BV28+BV35+BV42+BV46+BV51</f>
        <v>1279553</v>
      </c>
      <c r="BW53" s="87">
        <f>BW20+BW28+BW35+BW42+BW46+BW51</f>
        <v>0</v>
      </c>
      <c r="BX53" s="87">
        <f>BX20+BX28+BX35+BX42+BX46+BX51</f>
        <v>1701048.4900000002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3880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3880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5590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5590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97760</v>
      </c>
      <c r="E12" s="89">
        <v>0</v>
      </c>
      <c r="F12" s="90"/>
      <c r="G12" s="88"/>
      <c r="H12" s="89"/>
      <c r="I12" s="90"/>
      <c r="J12" s="97">
        <v>1200</v>
      </c>
      <c r="K12" s="89">
        <v>0</v>
      </c>
      <c r="L12" s="101"/>
      <c r="M12" s="91">
        <v>55850</v>
      </c>
      <c r="N12" s="89">
        <v>0</v>
      </c>
      <c r="O12" s="90"/>
      <c r="P12" s="91">
        <v>8500</v>
      </c>
      <c r="Q12" s="89">
        <v>0</v>
      </c>
      <c r="R12" s="90"/>
      <c r="S12" s="91">
        <v>14850</v>
      </c>
      <c r="T12" s="89">
        <v>0</v>
      </c>
      <c r="U12" s="90"/>
      <c r="V12" s="91">
        <v>0</v>
      </c>
      <c r="W12" s="89">
        <v>0</v>
      </c>
      <c r="X12" s="90"/>
      <c r="Y12" s="91">
        <v>0</v>
      </c>
      <c r="Z12" s="89">
        <v>0</v>
      </c>
      <c r="AA12" s="90"/>
      <c r="AB12" s="91">
        <v>174633</v>
      </c>
      <c r="AC12" s="89">
        <v>0</v>
      </c>
      <c r="AD12" s="90"/>
      <c r="AE12" s="91">
        <v>17640</v>
      </c>
      <c r="AF12" s="89">
        <v>0</v>
      </c>
      <c r="AG12" s="90"/>
      <c r="AH12" s="91">
        <v>0</v>
      </c>
      <c r="AI12" s="89">
        <v>0</v>
      </c>
      <c r="AJ12" s="90"/>
      <c r="AK12" s="91">
        <v>9200</v>
      </c>
      <c r="AL12" s="89">
        <v>0</v>
      </c>
      <c r="AM12" s="90"/>
      <c r="AN12" s="91">
        <v>0</v>
      </c>
      <c r="AO12" s="89">
        <v>0</v>
      </c>
      <c r="AP12" s="90"/>
      <c r="AQ12" s="91">
        <v>550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1300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381483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170223</v>
      </c>
      <c r="E13" s="89">
        <v>0</v>
      </c>
      <c r="F13" s="90"/>
      <c r="G13" s="88"/>
      <c r="H13" s="89"/>
      <c r="I13" s="90"/>
      <c r="J13" s="97">
        <v>42293</v>
      </c>
      <c r="K13" s="89">
        <v>0</v>
      </c>
      <c r="L13" s="101"/>
      <c r="M13" s="91">
        <v>51374</v>
      </c>
      <c r="N13" s="89">
        <v>0</v>
      </c>
      <c r="O13" s="90"/>
      <c r="P13" s="91">
        <v>0</v>
      </c>
      <c r="Q13" s="89">
        <v>0</v>
      </c>
      <c r="R13" s="90"/>
      <c r="S13" s="91">
        <v>2500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56277</v>
      </c>
      <c r="AC13" s="89">
        <v>0</v>
      </c>
      <c r="AD13" s="90"/>
      <c r="AE13" s="91">
        <v>30250</v>
      </c>
      <c r="AF13" s="89">
        <v>0</v>
      </c>
      <c r="AG13" s="90"/>
      <c r="AH13" s="91"/>
      <c r="AI13" s="89"/>
      <c r="AJ13" s="90"/>
      <c r="AK13" s="91">
        <v>51050</v>
      </c>
      <c r="AL13" s="89">
        <v>0</v>
      </c>
      <c r="AM13" s="90"/>
      <c r="AN13" s="91">
        <v>1400</v>
      </c>
      <c r="AO13" s="89">
        <v>0</v>
      </c>
      <c r="AP13" s="90"/>
      <c r="AQ13" s="91">
        <v>1300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406667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4379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5531</v>
      </c>
      <c r="AF16" s="89">
        <v>0</v>
      </c>
      <c r="AG16" s="101"/>
      <c r="AH16" s="97"/>
      <c r="AI16" s="89"/>
      <c r="AJ16" s="101"/>
      <c r="AK16" s="97">
        <v>2000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100</v>
      </c>
      <c r="BP16" s="89">
        <v>0</v>
      </c>
      <c r="BQ16" s="90"/>
      <c r="BR16" s="97"/>
      <c r="BS16" s="89"/>
      <c r="BT16" s="101"/>
      <c r="BU16" s="76"/>
      <c r="BV16" s="85">
        <f t="shared" si="0"/>
        <v>12010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25500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12400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27476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39876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319732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43493</v>
      </c>
      <c r="K20" s="78">
        <f t="shared" si="1"/>
        <v>0</v>
      </c>
      <c r="L20" s="77">
        <f t="shared" si="1"/>
        <v>0</v>
      </c>
      <c r="M20" s="98">
        <f t="shared" si="1"/>
        <v>107224</v>
      </c>
      <c r="N20" s="78">
        <f t="shared" si="1"/>
        <v>0</v>
      </c>
      <c r="O20" s="77">
        <f t="shared" si="1"/>
        <v>0</v>
      </c>
      <c r="P20" s="98">
        <f t="shared" si="1"/>
        <v>8500</v>
      </c>
      <c r="Q20" s="78">
        <f t="shared" si="1"/>
        <v>0</v>
      </c>
      <c r="R20" s="77">
        <f t="shared" si="1"/>
        <v>0</v>
      </c>
      <c r="S20" s="98">
        <f t="shared" si="1"/>
        <v>17350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230910</v>
      </c>
      <c r="AC20" s="78">
        <f t="shared" si="1"/>
        <v>0</v>
      </c>
      <c r="AD20" s="77">
        <f t="shared" si="1"/>
        <v>0</v>
      </c>
      <c r="AE20" s="98">
        <f t="shared" si="1"/>
        <v>53421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62250</v>
      </c>
      <c r="AL20" s="78">
        <f t="shared" si="1"/>
        <v>0</v>
      </c>
      <c r="AM20" s="77">
        <f t="shared" si="1"/>
        <v>0</v>
      </c>
      <c r="AN20" s="98">
        <f t="shared" si="1"/>
        <v>1400</v>
      </c>
      <c r="AO20" s="78">
        <f t="shared" si="1"/>
        <v>0</v>
      </c>
      <c r="AP20" s="77">
        <f t="shared" si="1"/>
        <v>0</v>
      </c>
      <c r="AQ20" s="98">
        <f t="shared" si="1"/>
        <v>1850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28776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100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875006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/>
      <c r="AF24" s="89"/>
      <c r="AG24" s="101"/>
      <c r="AH24" s="97">
        <v>0</v>
      </c>
      <c r="AI24" s="89">
        <v>0</v>
      </c>
      <c r="AJ24" s="101"/>
      <c r="AK24" s="97">
        <v>170000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190000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170000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190000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52009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52009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52009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52009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112000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48000</v>
      </c>
      <c r="BS50" s="89">
        <v>0</v>
      </c>
      <c r="BT50" s="101"/>
      <c r="BU50" s="76"/>
      <c r="BV50" s="85">
        <f t="shared" si="9"/>
        <v>48000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160000</v>
      </c>
      <c r="BS51" s="78">
        <f>BS49+BS50</f>
        <v>0</v>
      </c>
      <c r="BT51" s="77">
        <f>BT49+BT50</f>
        <v>0</v>
      </c>
      <c r="BU51" s="85"/>
      <c r="BV51" s="85">
        <f>BV49+BV50</f>
        <v>160000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339732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43493</v>
      </c>
      <c r="K53" s="86">
        <f t="shared" si="11"/>
        <v>0</v>
      </c>
      <c r="L53" s="86">
        <f t="shared" si="11"/>
        <v>0</v>
      </c>
      <c r="M53" s="86">
        <f t="shared" si="11"/>
        <v>107224</v>
      </c>
      <c r="N53" s="86">
        <f t="shared" si="11"/>
        <v>0</v>
      </c>
      <c r="O53" s="86">
        <f t="shared" si="11"/>
        <v>0</v>
      </c>
      <c r="P53" s="86">
        <f t="shared" si="11"/>
        <v>8500</v>
      </c>
      <c r="Q53" s="86">
        <f t="shared" si="11"/>
        <v>0</v>
      </c>
      <c r="R53" s="86">
        <f t="shared" si="11"/>
        <v>0</v>
      </c>
      <c r="S53" s="86">
        <f t="shared" si="11"/>
        <v>17350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230910</v>
      </c>
      <c r="AC53" s="86">
        <f t="shared" si="11"/>
        <v>0</v>
      </c>
      <c r="AD53" s="86">
        <f t="shared" si="11"/>
        <v>0</v>
      </c>
      <c r="AE53" s="86">
        <f t="shared" si="11"/>
        <v>53421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232250</v>
      </c>
      <c r="AL53" s="86">
        <f t="shared" si="11"/>
        <v>0</v>
      </c>
      <c r="AM53" s="86">
        <f t="shared" si="11"/>
        <v>0</v>
      </c>
      <c r="AN53" s="86">
        <f t="shared" si="11"/>
        <v>1400</v>
      </c>
      <c r="AO53" s="86">
        <f t="shared" si="11"/>
        <v>0</v>
      </c>
      <c r="AP53" s="86">
        <f t="shared" si="11"/>
        <v>0</v>
      </c>
      <c r="AQ53" s="86">
        <f t="shared" si="11"/>
        <v>1850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28776</v>
      </c>
      <c r="BJ53" s="86">
        <f t="shared" si="11"/>
        <v>0</v>
      </c>
      <c r="BK53" s="86">
        <f t="shared" si="11"/>
        <v>0</v>
      </c>
      <c r="BL53" s="86">
        <f t="shared" si="11"/>
        <v>52009</v>
      </c>
      <c r="BM53" s="86">
        <f t="shared" si="11"/>
        <v>0</v>
      </c>
      <c r="BN53" s="86">
        <f t="shared" si="11"/>
        <v>0</v>
      </c>
      <c r="BO53" s="86">
        <f t="shared" si="11"/>
        <v>100100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160000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1377015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3880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3880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4390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4390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96460</v>
      </c>
      <c r="E12" s="89">
        <v>0</v>
      </c>
      <c r="F12" s="90"/>
      <c r="G12" s="88"/>
      <c r="H12" s="89"/>
      <c r="I12" s="90"/>
      <c r="J12" s="97">
        <v>1200</v>
      </c>
      <c r="K12" s="89">
        <v>0</v>
      </c>
      <c r="L12" s="101"/>
      <c r="M12" s="91">
        <v>56650</v>
      </c>
      <c r="N12" s="89">
        <v>0</v>
      </c>
      <c r="O12" s="90"/>
      <c r="P12" s="91">
        <v>8500</v>
      </c>
      <c r="Q12" s="89">
        <v>0</v>
      </c>
      <c r="R12" s="90"/>
      <c r="S12" s="91">
        <v>15150</v>
      </c>
      <c r="T12" s="89">
        <v>0</v>
      </c>
      <c r="U12" s="90"/>
      <c r="V12" s="91">
        <v>0</v>
      </c>
      <c r="W12" s="89">
        <v>0</v>
      </c>
      <c r="X12" s="90"/>
      <c r="Y12" s="91">
        <v>0</v>
      </c>
      <c r="Z12" s="89">
        <v>0</v>
      </c>
      <c r="AA12" s="90"/>
      <c r="AB12" s="91">
        <v>174883</v>
      </c>
      <c r="AC12" s="89">
        <v>0</v>
      </c>
      <c r="AD12" s="90"/>
      <c r="AE12" s="91">
        <v>18640</v>
      </c>
      <c r="AF12" s="89">
        <v>0</v>
      </c>
      <c r="AG12" s="90"/>
      <c r="AH12" s="91">
        <v>0</v>
      </c>
      <c r="AI12" s="89">
        <v>0</v>
      </c>
      <c r="AJ12" s="90"/>
      <c r="AK12" s="91">
        <v>9200</v>
      </c>
      <c r="AL12" s="89">
        <v>0</v>
      </c>
      <c r="AM12" s="90"/>
      <c r="AN12" s="91">
        <v>0</v>
      </c>
      <c r="AO12" s="89">
        <v>0</v>
      </c>
      <c r="AP12" s="90"/>
      <c r="AQ12" s="91">
        <v>550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1300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382533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169526</v>
      </c>
      <c r="E13" s="89">
        <v>0</v>
      </c>
      <c r="F13" s="90"/>
      <c r="G13" s="88"/>
      <c r="H13" s="89"/>
      <c r="I13" s="90"/>
      <c r="J13" s="97">
        <v>42293</v>
      </c>
      <c r="K13" s="89">
        <v>0</v>
      </c>
      <c r="L13" s="101"/>
      <c r="M13" s="91">
        <v>51374</v>
      </c>
      <c r="N13" s="89">
        <v>0</v>
      </c>
      <c r="O13" s="90"/>
      <c r="P13" s="91">
        <v>0</v>
      </c>
      <c r="Q13" s="89">
        <v>0</v>
      </c>
      <c r="R13" s="90"/>
      <c r="S13" s="91">
        <v>2500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56277</v>
      </c>
      <c r="AC13" s="89">
        <v>0</v>
      </c>
      <c r="AD13" s="90"/>
      <c r="AE13" s="91">
        <v>30250</v>
      </c>
      <c r="AF13" s="89">
        <v>0</v>
      </c>
      <c r="AG13" s="90"/>
      <c r="AH13" s="91"/>
      <c r="AI13" s="89"/>
      <c r="AJ13" s="90"/>
      <c r="AK13" s="91">
        <v>52300</v>
      </c>
      <c r="AL13" s="89">
        <v>0</v>
      </c>
      <c r="AM13" s="90"/>
      <c r="AN13" s="91">
        <v>1400</v>
      </c>
      <c r="AO13" s="89">
        <v>0</v>
      </c>
      <c r="AP13" s="90"/>
      <c r="AQ13" s="91">
        <v>1300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407220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3284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4676</v>
      </c>
      <c r="AF16" s="89">
        <v>0</v>
      </c>
      <c r="AG16" s="101"/>
      <c r="AH16" s="97"/>
      <c r="AI16" s="89"/>
      <c r="AJ16" s="101"/>
      <c r="AK16" s="97">
        <v>1713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100</v>
      </c>
      <c r="BP16" s="89">
        <v>0</v>
      </c>
      <c r="BQ16" s="90"/>
      <c r="BR16" s="97"/>
      <c r="BS16" s="89"/>
      <c r="BT16" s="101"/>
      <c r="BU16" s="76"/>
      <c r="BV16" s="85">
        <f t="shared" si="0"/>
        <v>9773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25500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12400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28765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41165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315440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43493</v>
      </c>
      <c r="K20" s="78">
        <f t="shared" si="1"/>
        <v>0</v>
      </c>
      <c r="L20" s="77">
        <f t="shared" si="1"/>
        <v>0</v>
      </c>
      <c r="M20" s="98">
        <f t="shared" si="1"/>
        <v>108024</v>
      </c>
      <c r="N20" s="78">
        <f t="shared" si="1"/>
        <v>0</v>
      </c>
      <c r="O20" s="77">
        <f t="shared" si="1"/>
        <v>0</v>
      </c>
      <c r="P20" s="98">
        <f t="shared" si="1"/>
        <v>8500</v>
      </c>
      <c r="Q20" s="78">
        <f t="shared" si="1"/>
        <v>0</v>
      </c>
      <c r="R20" s="77">
        <f t="shared" si="1"/>
        <v>0</v>
      </c>
      <c r="S20" s="98">
        <f t="shared" si="1"/>
        <v>17650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231160</v>
      </c>
      <c r="AC20" s="78">
        <f t="shared" si="1"/>
        <v>0</v>
      </c>
      <c r="AD20" s="77">
        <f t="shared" si="1"/>
        <v>0</v>
      </c>
      <c r="AE20" s="98">
        <f t="shared" si="1"/>
        <v>53566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63213</v>
      </c>
      <c r="AL20" s="78">
        <f t="shared" si="1"/>
        <v>0</v>
      </c>
      <c r="AM20" s="77">
        <f t="shared" si="1"/>
        <v>0</v>
      </c>
      <c r="AN20" s="98">
        <f t="shared" si="1"/>
        <v>1400</v>
      </c>
      <c r="AO20" s="78">
        <f t="shared" si="1"/>
        <v>0</v>
      </c>
      <c r="AP20" s="77">
        <f t="shared" si="1"/>
        <v>0</v>
      </c>
      <c r="AQ20" s="98">
        <f t="shared" si="1"/>
        <v>1850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30065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100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874461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/>
      <c r="AF24" s="89"/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54246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54246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54246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54246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112000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48000</v>
      </c>
      <c r="BS50" s="89">
        <v>0</v>
      </c>
      <c r="BT50" s="101"/>
      <c r="BU50" s="76"/>
      <c r="BV50" s="85">
        <f t="shared" si="9"/>
        <v>48000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160000</v>
      </c>
      <c r="BS51" s="78">
        <f>BS49+BS50</f>
        <v>0</v>
      </c>
      <c r="BT51" s="77">
        <f>BT49+BT50</f>
        <v>0</v>
      </c>
      <c r="BU51" s="85"/>
      <c r="BV51" s="85">
        <f>BV49+BV50</f>
        <v>160000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335440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43493</v>
      </c>
      <c r="K53" s="86">
        <f t="shared" si="11"/>
        <v>0</v>
      </c>
      <c r="L53" s="86">
        <f t="shared" si="11"/>
        <v>0</v>
      </c>
      <c r="M53" s="86">
        <f t="shared" si="11"/>
        <v>108024</v>
      </c>
      <c r="N53" s="86">
        <f t="shared" si="11"/>
        <v>0</v>
      </c>
      <c r="O53" s="86">
        <f t="shared" si="11"/>
        <v>0</v>
      </c>
      <c r="P53" s="86">
        <f t="shared" si="11"/>
        <v>8500</v>
      </c>
      <c r="Q53" s="86">
        <f t="shared" si="11"/>
        <v>0</v>
      </c>
      <c r="R53" s="86">
        <f t="shared" si="11"/>
        <v>0</v>
      </c>
      <c r="S53" s="86">
        <f t="shared" si="11"/>
        <v>17650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231160</v>
      </c>
      <c r="AC53" s="86">
        <f t="shared" si="11"/>
        <v>0</v>
      </c>
      <c r="AD53" s="86">
        <f t="shared" si="11"/>
        <v>0</v>
      </c>
      <c r="AE53" s="86">
        <f t="shared" si="11"/>
        <v>53566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63213</v>
      </c>
      <c r="AL53" s="86">
        <f t="shared" si="11"/>
        <v>0</v>
      </c>
      <c r="AM53" s="86">
        <f t="shared" si="11"/>
        <v>0</v>
      </c>
      <c r="AN53" s="86">
        <f t="shared" si="11"/>
        <v>1400</v>
      </c>
      <c r="AO53" s="86">
        <f t="shared" si="11"/>
        <v>0</v>
      </c>
      <c r="AP53" s="86">
        <f t="shared" si="11"/>
        <v>0</v>
      </c>
      <c r="AQ53" s="86">
        <f t="shared" si="11"/>
        <v>1850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30065</v>
      </c>
      <c r="BJ53" s="86">
        <f t="shared" si="11"/>
        <v>0</v>
      </c>
      <c r="BK53" s="86">
        <f t="shared" si="11"/>
        <v>0</v>
      </c>
      <c r="BL53" s="86">
        <f t="shared" si="11"/>
        <v>54246</v>
      </c>
      <c r="BM53" s="86">
        <f t="shared" si="11"/>
        <v>0</v>
      </c>
      <c r="BN53" s="86">
        <f t="shared" si="11"/>
        <v>0</v>
      </c>
      <c r="BO53" s="86">
        <f t="shared" si="11"/>
        <v>100100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160000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1208707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2019-06-10T11:31:07Z</dcterms:modified>
  <cp:category/>
  <cp:version/>
  <cp:contentType/>
  <cp:contentStatus/>
</cp:coreProperties>
</file>