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9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9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'Entrate_Rendiconto_2019'!$B$1:$E$59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'Spese_Rendiconto_2019'!$B$1:$BX$54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'Spese_Rendiconto_2019'!$B:$C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<sst xmlns="http://schemas.openxmlformats.org/spreadsheetml/2006/main" count="870" uniqueCount="149">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</sst>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66261.53</v>
      </c>
      <c r="E6" s="40"/>
    </row>
    <row r="7" spans="2:5" ht="15">
      <c r="B7" s="8"/>
      <c r="C7" s="5" t="s">
        <v>6</v>
      </c>
      <c r="D7" s="39">
        <v>6245</v>
      </c>
      <c r="E7" s="40"/>
    </row>
    <row r="8" spans="2:5" ht="15.75" thickBot="1">
      <c r="B8" s="9"/>
      <c r="C8" s="6" t="s">
        <v>7</v>
      </c>
      <c r="D8" s="41"/>
      <c r="E8" s="42">
        <v>225506.78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595893.9200000002</v>
      </c>
      <c r="E10" s="45">
        <v>574010.8600000001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9082.460000000001</v>
      </c>
      <c r="E13" s="45">
        <v>8931.800000000001</v>
      </c>
    </row>
    <row r="14" spans="2:5" ht="15">
      <c r="B14" s="13">
        <v>10301</v>
      </c>
      <c r="C14" s="54" t="s">
        <v>11</v>
      </c>
      <c r="D14" s="39">
        <v>113187.6</v>
      </c>
      <c r="E14" s="45">
        <v>111995.87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718163.9800000001</v>
      </c>
      <c r="E16" s="51">
        <f>E10+E11+E12+E13+E14+E15</f>
        <v>694938.5300000001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73840.59</v>
      </c>
      <c r="E18" s="45">
        <v>45979.42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73840.59</v>
      </c>
      <c r="E23" s="51">
        <f>E18+E19+E20+E21+E22</f>
        <v>45979.42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55672.149999999994</v>
      </c>
      <c r="E25" s="45">
        <v>61194.19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0.28</v>
      </c>
      <c r="E27" s="45">
        <v>0.28</v>
      </c>
    </row>
    <row r="28" spans="2:5" ht="15">
      <c r="B28" s="13">
        <v>30400</v>
      </c>
      <c r="C28" s="54" t="s">
        <v>30</v>
      </c>
      <c r="D28" s="49">
        <v>32836.97</v>
      </c>
      <c r="E28" s="45">
        <v>32836.97</v>
      </c>
    </row>
    <row r="29" spans="2:5" ht="15">
      <c r="B29" s="13">
        <v>30500</v>
      </c>
      <c r="C29" s="54" t="s">
        <v>31</v>
      </c>
      <c r="D29" s="60">
        <v>35841.91</v>
      </c>
      <c r="E29" s="50">
        <v>140548.2</v>
      </c>
    </row>
    <row r="30" spans="2:5" ht="15.75" thickBot="1">
      <c r="B30" s="16">
        <v>30000</v>
      </c>
      <c r="C30" s="15" t="s">
        <v>32</v>
      </c>
      <c r="D30" s="48">
        <f>D25+D26+D27+D28+D29</f>
        <v>124351.31</v>
      </c>
      <c r="E30" s="51">
        <f>E25+E26+E27+E28+E29</f>
        <v>234579.64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89951.45</v>
      </c>
      <c r="E33" s="59">
        <v>20000</v>
      </c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19420.11</v>
      </c>
      <c r="E35" s="45">
        <v>19420.11</v>
      </c>
    </row>
    <row r="36" spans="2:5" ht="15">
      <c r="B36" s="13">
        <v>40500</v>
      </c>
      <c r="C36" s="54" t="s">
        <v>39</v>
      </c>
      <c r="D36" s="49">
        <v>56448.64</v>
      </c>
      <c r="E36" s="50">
        <v>67173.72</v>
      </c>
    </row>
    <row r="37" spans="2:5" ht="15.75" thickBot="1">
      <c r="B37" s="16">
        <v>40000</v>
      </c>
      <c r="C37" s="15" t="s">
        <v>40</v>
      </c>
      <c r="D37" s="48">
        <f>D32+D33+D34+D35+D36</f>
        <v>165820.2</v>
      </c>
      <c r="E37" s="51">
        <f>E32+E33+E34+E35+E36</f>
        <v>106593.83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25715.69</v>
      </c>
      <c r="E51" s="62">
        <v>25715.69</v>
      </c>
    </row>
    <row r="52" spans="2:5" ht="15.75" thickBot="1">
      <c r="B52" s="16">
        <v>70000</v>
      </c>
      <c r="C52" s="15" t="s">
        <v>58</v>
      </c>
      <c r="D52" s="48">
        <f>D51</f>
        <v>25715.69</v>
      </c>
      <c r="E52" s="51">
        <f>E51</f>
        <v>25715.69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74266.02</v>
      </c>
      <c r="E54" s="45">
        <v>74266.02000000005</v>
      </c>
    </row>
    <row r="55" spans="2:5" ht="15">
      <c r="B55" s="13">
        <v>90200</v>
      </c>
      <c r="C55" s="54" t="s">
        <v>62</v>
      </c>
      <c r="D55" s="61">
        <v>4407.05</v>
      </c>
      <c r="E55" s="62">
        <v>6075.8099999999995</v>
      </c>
    </row>
    <row r="56" spans="2:5" ht="15.75" thickBot="1">
      <c r="B56" s="16">
        <v>90000</v>
      </c>
      <c r="C56" s="15" t="s">
        <v>63</v>
      </c>
      <c r="D56" s="48">
        <f>D54+D55</f>
        <v>78673.07</v>
      </c>
      <c r="E56" s="51">
        <f>E54+E55</f>
        <v>80341.83000000005</v>
      </c>
    </row>
    <row r="57" spans="2:5" ht="16.5" thickBot="1" thickTop="1">
      <c r="B57" s="109" t="s">
        <v>64</v>
      </c>
      <c r="C57" s="110"/>
      <c r="D57" s="52">
        <f>D16+D23+D30+D37+D43+D49+D52+D56</f>
        <v>1186564.84</v>
      </c>
      <c r="E57" s="55">
        <f>E16+E23+E30+E37+E43+E49+E52+E56</f>
        <v>1188148.9400000002</v>
      </c>
    </row>
    <row r="58" spans="2:5" ht="16.5" thickBot="1" thickTop="1">
      <c r="B58" s="109" t="s">
        <v>65</v>
      </c>
      <c r="C58" s="110"/>
      <c r="D58" s="52">
        <f>D57+D5+D6+D7+D8</f>
        <v>1259071.37</v>
      </c>
      <c r="E58" s="55">
        <f>E57+E5+E6+E7+E8</f>
        <v>1413655.7200000002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IF((Spese_Rendiconto_2019!BV53+Spese_Rendiconto_2019!BW53-Entrate_Rendiconto_2019!D58)&gt;0,Spese_Rendiconto_2019!BV53+Spese_Rendiconto_2019!BW53-Entrate_Rendiconto_2019!D58,0)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6512.65</v>
      </c>
      <c r="E10" s="89">
        <v>0</v>
      </c>
      <c r="F10" s="90">
        <v>6379.6900000000005</v>
      </c>
      <c r="G10" s="88"/>
      <c r="H10" s="89"/>
      <c r="I10" s="90"/>
      <c r="J10" s="97">
        <v>0</v>
      </c>
      <c r="K10" s="89">
        <v>0</v>
      </c>
      <c r="L10" s="101">
        <v>0</v>
      </c>
      <c r="M10" s="91">
        <v>0</v>
      </c>
      <c r="N10" s="89">
        <v>0</v>
      </c>
      <c r="O10" s="90">
        <v>0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>
        <v>0</v>
      </c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>
        <v>0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6512.65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6379.6900000000005</v>
      </c>
    </row>
    <row r="11" spans="2:76" ht="15">
      <c r="B11" s="13">
        <v>102</v>
      </c>
      <c r="C11" s="25" t="s">
        <v>92</v>
      </c>
      <c r="D11" s="88">
        <v>3687.1399999999994</v>
      </c>
      <c r="E11" s="89">
        <v>0</v>
      </c>
      <c r="F11" s="90">
        <v>3679.0699999999997</v>
      </c>
      <c r="G11" s="88"/>
      <c r="H11" s="89"/>
      <c r="I11" s="90"/>
      <c r="J11" s="97">
        <v>0</v>
      </c>
      <c r="K11" s="89">
        <v>0</v>
      </c>
      <c r="L11" s="101">
        <v>0</v>
      </c>
      <c r="M11" s="91">
        <v>0</v>
      </c>
      <c r="N11" s="89">
        <v>0</v>
      </c>
      <c r="O11" s="90">
        <v>0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>
        <v>0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3687.1399999999994</v>
      </c>
      <c r="BW11" s="77">
        <f t="shared" si="1"/>
        <v>0</v>
      </c>
      <c r="BX11" s="79">
        <f t="shared" si="2"/>
        <v>3679.0699999999997</v>
      </c>
    </row>
    <row r="12" spans="2:76" ht="15">
      <c r="B12" s="13">
        <v>103</v>
      </c>
      <c r="C12" s="25" t="s">
        <v>93</v>
      </c>
      <c r="D12" s="88">
        <v>120730.93999999997</v>
      </c>
      <c r="E12" s="89">
        <v>0</v>
      </c>
      <c r="F12" s="90">
        <v>117867.45999999999</v>
      </c>
      <c r="G12" s="88"/>
      <c r="H12" s="89"/>
      <c r="I12" s="90"/>
      <c r="J12" s="97">
        <v>1120.19</v>
      </c>
      <c r="K12" s="89">
        <v>0</v>
      </c>
      <c r="L12" s="101">
        <v>1067.1799999999998</v>
      </c>
      <c r="M12" s="91">
        <v>51164.58</v>
      </c>
      <c r="N12" s="89">
        <v>0</v>
      </c>
      <c r="O12" s="90">
        <v>53086.72</v>
      </c>
      <c r="P12" s="91">
        <v>11293.23</v>
      </c>
      <c r="Q12" s="89">
        <v>0</v>
      </c>
      <c r="R12" s="90">
        <v>11228.32</v>
      </c>
      <c r="S12" s="91">
        <v>14970.019999999999</v>
      </c>
      <c r="T12" s="89">
        <v>0</v>
      </c>
      <c r="U12" s="90">
        <v>15074.65</v>
      </c>
      <c r="V12" s="91">
        <v>0</v>
      </c>
      <c r="W12" s="89">
        <v>0</v>
      </c>
      <c r="X12" s="90">
        <v>390.01</v>
      </c>
      <c r="Y12" s="91">
        <v>0</v>
      </c>
      <c r="Z12" s="89">
        <v>0</v>
      </c>
      <c r="AA12" s="90">
        <v>0</v>
      </c>
      <c r="AB12" s="91">
        <v>176214.44999999998</v>
      </c>
      <c r="AC12" s="89">
        <v>0</v>
      </c>
      <c r="AD12" s="90">
        <v>166937.7</v>
      </c>
      <c r="AE12" s="91">
        <v>16786.649999999998</v>
      </c>
      <c r="AF12" s="89">
        <v>0</v>
      </c>
      <c r="AG12" s="90">
        <v>13543.580000000002</v>
      </c>
      <c r="AH12" s="91">
        <v>2280</v>
      </c>
      <c r="AI12" s="89">
        <v>0</v>
      </c>
      <c r="AJ12" s="90">
        <v>2280</v>
      </c>
      <c r="AK12" s="91">
        <v>7743.4400000000005</v>
      </c>
      <c r="AL12" s="89">
        <v>0</v>
      </c>
      <c r="AM12" s="90">
        <v>7691.64</v>
      </c>
      <c r="AN12" s="91">
        <v>0</v>
      </c>
      <c r="AO12" s="89">
        <v>0</v>
      </c>
      <c r="AP12" s="90">
        <v>0</v>
      </c>
      <c r="AQ12" s="91">
        <v>200</v>
      </c>
      <c r="AR12" s="89">
        <v>0</v>
      </c>
      <c r="AS12" s="90">
        <v>369.75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0</v>
      </c>
      <c r="BJ12" s="89">
        <v>0</v>
      </c>
      <c r="BK12" s="90">
        <v>0</v>
      </c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402503.49999999994</v>
      </c>
      <c r="BW12" s="77">
        <f t="shared" si="1"/>
        <v>0</v>
      </c>
      <c r="BX12" s="79">
        <f t="shared" si="2"/>
        <v>389537.01000000007</v>
      </c>
    </row>
    <row r="13" spans="2:76" ht="15">
      <c r="B13" s="13">
        <v>104</v>
      </c>
      <c r="C13" s="25" t="s">
        <v>19</v>
      </c>
      <c r="D13" s="88">
        <v>165583.01</v>
      </c>
      <c r="E13" s="89">
        <v>0</v>
      </c>
      <c r="F13" s="90">
        <v>265287.63000000006</v>
      </c>
      <c r="G13" s="88"/>
      <c r="H13" s="89"/>
      <c r="I13" s="90"/>
      <c r="J13" s="97">
        <v>41393</v>
      </c>
      <c r="K13" s="89">
        <v>0</v>
      </c>
      <c r="L13" s="101">
        <v>40404.22</v>
      </c>
      <c r="M13" s="91">
        <v>45408.62</v>
      </c>
      <c r="N13" s="89">
        <v>0</v>
      </c>
      <c r="O13" s="90">
        <v>28040</v>
      </c>
      <c r="P13" s="91">
        <v>400</v>
      </c>
      <c r="Q13" s="89">
        <v>0</v>
      </c>
      <c r="R13" s="90">
        <v>400</v>
      </c>
      <c r="S13" s="91">
        <v>2585</v>
      </c>
      <c r="T13" s="89">
        <v>0</v>
      </c>
      <c r="U13" s="90">
        <v>3585</v>
      </c>
      <c r="V13" s="91">
        <v>0</v>
      </c>
      <c r="W13" s="89">
        <v>0</v>
      </c>
      <c r="X13" s="90">
        <v>0</v>
      </c>
      <c r="Y13" s="91">
        <v>10949.83</v>
      </c>
      <c r="Z13" s="89">
        <v>0</v>
      </c>
      <c r="AA13" s="90">
        <v>0</v>
      </c>
      <c r="AB13" s="91">
        <v>53471.17</v>
      </c>
      <c r="AC13" s="89">
        <v>0</v>
      </c>
      <c r="AD13" s="90">
        <v>39613.26</v>
      </c>
      <c r="AE13" s="91">
        <v>38274</v>
      </c>
      <c r="AF13" s="89">
        <v>0</v>
      </c>
      <c r="AG13" s="90">
        <v>31310.59</v>
      </c>
      <c r="AH13" s="91"/>
      <c r="AI13" s="89"/>
      <c r="AJ13" s="90"/>
      <c r="AK13" s="91">
        <v>53700.08</v>
      </c>
      <c r="AL13" s="89">
        <v>0</v>
      </c>
      <c r="AM13" s="90">
        <v>45792.14</v>
      </c>
      <c r="AN13" s="91">
        <v>1350</v>
      </c>
      <c r="AO13" s="89">
        <v>0</v>
      </c>
      <c r="AP13" s="90">
        <v>1350</v>
      </c>
      <c r="AQ13" s="91">
        <v>1300</v>
      </c>
      <c r="AR13" s="89">
        <v>0</v>
      </c>
      <c r="AS13" s="90">
        <v>2495.09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414414.71</v>
      </c>
      <c r="BW13" s="77">
        <f t="shared" si="1"/>
        <v>0</v>
      </c>
      <c r="BX13" s="79">
        <f t="shared" si="2"/>
        <v>458277.93000000017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5424.200000000001</v>
      </c>
      <c r="E16" s="89">
        <v>0</v>
      </c>
      <c r="F16" s="90">
        <v>5424.200000000001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>
        <v>0</v>
      </c>
      <c r="T16" s="89">
        <v>0</v>
      </c>
      <c r="U16" s="90">
        <v>0</v>
      </c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>
        <v>0</v>
      </c>
      <c r="AE16" s="97">
        <v>6353.18</v>
      </c>
      <c r="AF16" s="89">
        <v>0</v>
      </c>
      <c r="AG16" s="101">
        <v>6353.18</v>
      </c>
      <c r="AH16" s="97"/>
      <c r="AI16" s="89"/>
      <c r="AJ16" s="101"/>
      <c r="AK16" s="97">
        <v>2274.56</v>
      </c>
      <c r="AL16" s="89">
        <v>0</v>
      </c>
      <c r="AM16" s="101">
        <v>2274.56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0</v>
      </c>
      <c r="BP16" s="89">
        <v>0</v>
      </c>
      <c r="BQ16" s="90">
        <v>0</v>
      </c>
      <c r="BR16" s="97"/>
      <c r="BS16" s="89"/>
      <c r="BT16" s="101"/>
      <c r="BU16" s="76"/>
      <c r="BV16" s="85">
        <f t="shared" si="0"/>
        <v>14051.94</v>
      </c>
      <c r="BW16" s="77">
        <f t="shared" si="1"/>
        <v>0</v>
      </c>
      <c r="BX16" s="79">
        <f t="shared" si="2"/>
        <v>14051.94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22369.07</v>
      </c>
      <c r="E18" s="89">
        <v>0</v>
      </c>
      <c r="F18" s="90">
        <v>35550.25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>
        <v>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22369.07</v>
      </c>
      <c r="BW18" s="77">
        <f t="shared" si="1"/>
        <v>0</v>
      </c>
      <c r="BX18" s="79">
        <f t="shared" si="2"/>
        <v>35550.25</v>
      </c>
    </row>
    <row r="19" spans="2:76" ht="15">
      <c r="B19" s="13">
        <v>110</v>
      </c>
      <c r="C19" s="25" t="s">
        <v>98</v>
      </c>
      <c r="D19" s="88">
        <v>12343</v>
      </c>
      <c r="E19" s="89">
        <v>0</v>
      </c>
      <c r="F19" s="90">
        <v>12343</v>
      </c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>
        <v>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12343</v>
      </c>
      <c r="BW19" s="77">
        <f t="shared" si="1"/>
        <v>0</v>
      </c>
      <c r="BX19" s="79">
        <f t="shared" si="2"/>
        <v>12343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336650.01</v>
      </c>
      <c r="E20" s="78">
        <f t="shared" si="3"/>
        <v>0</v>
      </c>
      <c r="F20" s="79">
        <f t="shared" si="3"/>
        <v>446531.30000000005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42513.19</v>
      </c>
      <c r="K20" s="78">
        <f t="shared" si="3"/>
        <v>0</v>
      </c>
      <c r="L20" s="77">
        <f t="shared" si="3"/>
        <v>41471.4</v>
      </c>
      <c r="M20" s="98">
        <f t="shared" si="3"/>
        <v>96573.20000000001</v>
      </c>
      <c r="N20" s="78">
        <f t="shared" si="3"/>
        <v>0</v>
      </c>
      <c r="O20" s="77">
        <f t="shared" si="3"/>
        <v>81126.72</v>
      </c>
      <c r="P20" s="98">
        <f t="shared" si="3"/>
        <v>11693.23</v>
      </c>
      <c r="Q20" s="78">
        <f t="shared" si="3"/>
        <v>0</v>
      </c>
      <c r="R20" s="77">
        <f t="shared" si="3"/>
        <v>11628.32</v>
      </c>
      <c r="S20" s="98">
        <f t="shared" si="3"/>
        <v>17555.019999999997</v>
      </c>
      <c r="T20" s="78">
        <f t="shared" si="3"/>
        <v>0</v>
      </c>
      <c r="U20" s="77">
        <f t="shared" si="3"/>
        <v>18659.65</v>
      </c>
      <c r="V20" s="98">
        <f t="shared" si="3"/>
        <v>0</v>
      </c>
      <c r="W20" s="78">
        <f t="shared" si="3"/>
        <v>0</v>
      </c>
      <c r="X20" s="77">
        <f t="shared" si="3"/>
        <v>390.01</v>
      </c>
      <c r="Y20" s="98">
        <f t="shared" si="3"/>
        <v>10949.83</v>
      </c>
      <c r="Z20" s="78">
        <f t="shared" si="3"/>
        <v>0</v>
      </c>
      <c r="AA20" s="77">
        <f t="shared" si="3"/>
        <v>0</v>
      </c>
      <c r="AB20" s="98">
        <f t="shared" si="3"/>
        <v>229685.62</v>
      </c>
      <c r="AC20" s="78">
        <f t="shared" si="3"/>
        <v>0</v>
      </c>
      <c r="AD20" s="77">
        <f t="shared" si="3"/>
        <v>206550.96000000002</v>
      </c>
      <c r="AE20" s="98">
        <f t="shared" si="3"/>
        <v>61413.829999999994</v>
      </c>
      <c r="AF20" s="78">
        <f t="shared" si="3"/>
        <v>0</v>
      </c>
      <c r="AG20" s="77">
        <f t="shared" si="3"/>
        <v>51207.35</v>
      </c>
      <c r="AH20" s="98">
        <f t="shared" si="3"/>
        <v>2280</v>
      </c>
      <c r="AI20" s="78">
        <f t="shared" si="3"/>
        <v>0</v>
      </c>
      <c r="AJ20" s="77">
        <f t="shared" si="3"/>
        <v>2280</v>
      </c>
      <c r="AK20" s="98">
        <f t="shared" si="3"/>
        <v>63718.08</v>
      </c>
      <c r="AL20" s="78">
        <f t="shared" si="3"/>
        <v>0</v>
      </c>
      <c r="AM20" s="77">
        <f t="shared" si="3"/>
        <v>55758.34</v>
      </c>
      <c r="AN20" s="98">
        <f t="shared" si="3"/>
        <v>1350</v>
      </c>
      <c r="AO20" s="78">
        <f t="shared" si="3"/>
        <v>0</v>
      </c>
      <c r="AP20" s="77">
        <f t="shared" si="3"/>
        <v>1350</v>
      </c>
      <c r="AQ20" s="98">
        <f t="shared" si="3"/>
        <v>1500</v>
      </c>
      <c r="AR20" s="78">
        <f t="shared" si="3"/>
        <v>0</v>
      </c>
      <c r="AS20" s="77">
        <f t="shared" si="3"/>
        <v>2864.84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875882.0099999999</v>
      </c>
      <c r="BW20" s="77">
        <f>BW10+BW11+BW12+BW13+BW14+BW15+BW16+BW17+BW18+BW19</f>
        <v>0</v>
      </c>
      <c r="BX20" s="95">
        <f>BX10+BX11+BX12+BX13+BX14+BX15+BX16+BX17+BX18+BX19</f>
        <v>919818.8900000001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110572.21</v>
      </c>
      <c r="E24" s="89">
        <v>17275.92</v>
      </c>
      <c r="F24" s="90">
        <v>138622.69000000003</v>
      </c>
      <c r="G24" s="88"/>
      <c r="H24" s="89"/>
      <c r="I24" s="90"/>
      <c r="J24" s="97">
        <v>1342</v>
      </c>
      <c r="K24" s="89">
        <v>0</v>
      </c>
      <c r="L24" s="101">
        <v>1342</v>
      </c>
      <c r="M24" s="97">
        <v>34606.78</v>
      </c>
      <c r="N24" s="89">
        <v>0</v>
      </c>
      <c r="O24" s="101">
        <v>34606.78</v>
      </c>
      <c r="P24" s="97"/>
      <c r="Q24" s="89"/>
      <c r="R24" s="101"/>
      <c r="S24" s="97">
        <v>0</v>
      </c>
      <c r="T24" s="89">
        <v>0</v>
      </c>
      <c r="U24" s="101">
        <v>0</v>
      </c>
      <c r="V24" s="97"/>
      <c r="W24" s="89"/>
      <c r="X24" s="101"/>
      <c r="Y24" s="97">
        <v>5063</v>
      </c>
      <c r="Z24" s="89">
        <v>0</v>
      </c>
      <c r="AA24" s="101">
        <v>817.4</v>
      </c>
      <c r="AB24" s="97">
        <v>1390.8</v>
      </c>
      <c r="AC24" s="89">
        <v>0</v>
      </c>
      <c r="AD24" s="101">
        <v>1390.8</v>
      </c>
      <c r="AE24" s="97"/>
      <c r="AF24" s="89"/>
      <c r="AG24" s="101"/>
      <c r="AH24" s="97">
        <v>0</v>
      </c>
      <c r="AI24" s="89">
        <v>0</v>
      </c>
      <c r="AJ24" s="101">
        <v>0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152974.78999999998</v>
      </c>
      <c r="BW24" s="77">
        <f t="shared" si="4"/>
        <v>17275.92</v>
      </c>
      <c r="BX24" s="79">
        <f t="shared" si="4"/>
        <v>176779.67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>
        <v>10000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10000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>
        <v>0</v>
      </c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>
        <v>50000</v>
      </c>
      <c r="N27" s="89">
        <v>0</v>
      </c>
      <c r="O27" s="101">
        <v>0</v>
      </c>
      <c r="P27" s="97">
        <v>0</v>
      </c>
      <c r="Q27" s="89">
        <v>0</v>
      </c>
      <c r="R27" s="101">
        <v>0</v>
      </c>
      <c r="S27" s="97">
        <v>0</v>
      </c>
      <c r="T27" s="89">
        <v>0</v>
      </c>
      <c r="U27" s="101">
        <v>0</v>
      </c>
      <c r="V27" s="97"/>
      <c r="W27" s="89"/>
      <c r="X27" s="101"/>
      <c r="Y27" s="97">
        <v>0</v>
      </c>
      <c r="Z27" s="89">
        <v>0</v>
      </c>
      <c r="AA27" s="101">
        <v>0</v>
      </c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50000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110572.21</v>
      </c>
      <c r="E28" s="78">
        <f t="shared" si="5"/>
        <v>17275.92</v>
      </c>
      <c r="F28" s="79">
        <f t="shared" si="5"/>
        <v>138622.69000000003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1342</v>
      </c>
      <c r="K28" s="78">
        <f t="shared" si="5"/>
        <v>0</v>
      </c>
      <c r="L28" s="77">
        <f t="shared" si="5"/>
        <v>1342</v>
      </c>
      <c r="M28" s="98">
        <f t="shared" si="5"/>
        <v>84606.78</v>
      </c>
      <c r="N28" s="78">
        <f t="shared" si="5"/>
        <v>0</v>
      </c>
      <c r="O28" s="77">
        <f t="shared" si="5"/>
        <v>34606.78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5063</v>
      </c>
      <c r="Z28" s="78">
        <f t="shared" si="5"/>
        <v>0</v>
      </c>
      <c r="AA28" s="77">
        <f t="shared" si="5"/>
        <v>817.4</v>
      </c>
      <c r="AB28" s="98">
        <f t="shared" si="5"/>
        <v>1390.8</v>
      </c>
      <c r="AC28" s="78">
        <f t="shared" si="5"/>
        <v>0</v>
      </c>
      <c r="AD28" s="77">
        <f t="shared" si="5"/>
        <v>11390.8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202974.78999999998</v>
      </c>
      <c r="BW28" s="77">
        <f>BW23+BW24+BW25+BW26+BW27</f>
        <v>17275.92</v>
      </c>
      <c r="BX28" s="95">
        <f>BX23+BX24+BX25+BX26+BX27</f>
        <v>186779.67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49864.240000000005</v>
      </c>
      <c r="BM40" s="89">
        <v>0</v>
      </c>
      <c r="BN40" s="101">
        <v>49864.240000000005</v>
      </c>
      <c r="BO40" s="97"/>
      <c r="BP40" s="89"/>
      <c r="BQ40" s="101"/>
      <c r="BR40" s="97"/>
      <c r="BS40" s="89"/>
      <c r="BT40" s="101"/>
      <c r="BU40" s="76"/>
      <c r="BV40" s="85">
        <f t="shared" si="10"/>
        <v>49864.240000000005</v>
      </c>
      <c r="BW40" s="77">
        <f t="shared" si="10"/>
        <v>0</v>
      </c>
      <c r="BX40" s="79">
        <f t="shared" si="10"/>
        <v>49864.240000000005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49864.240000000005</v>
      </c>
      <c r="BM42" s="78">
        <f t="shared" si="12"/>
        <v>0</v>
      </c>
      <c r="BN42" s="77">
        <f t="shared" si="12"/>
        <v>49864.240000000005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49864.240000000005</v>
      </c>
      <c r="BW42" s="77">
        <f>BW38+BW39+BW40+BW41</f>
        <v>0</v>
      </c>
      <c r="BX42" s="95">
        <f>BX38+BX39+BX40+BX41</f>
        <v>49864.240000000005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25715.69</v>
      </c>
      <c r="BP45" s="89">
        <v>0</v>
      </c>
      <c r="BQ45" s="101">
        <v>25715.69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25715.69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25715.69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25715.69</v>
      </c>
      <c r="BP46" s="78">
        <f>BP45</f>
        <v>0</v>
      </c>
      <c r="BQ46" s="95">
        <f>BQ45</f>
        <v>25715.69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25715.69</v>
      </c>
      <c r="BW46" s="77">
        <f>BW45</f>
        <v>0</v>
      </c>
      <c r="BX46" s="95">
        <f>BX45</f>
        <v>25715.69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74266.02</v>
      </c>
      <c r="BS49" s="89">
        <v>0</v>
      </c>
      <c r="BT49" s="101">
        <v>73678.33</v>
      </c>
      <c r="BU49" s="76"/>
      <c r="BV49" s="85">
        <f aca="true" t="shared" si="15" ref="BV49:BX50">D49+G49+J49+M49+P49+S49+V49+Y49+AB49+AE49+AH49+AK49+AN49+AQ49+AT49+AW49+AZ49+BC49+BF49+BI49+BL49+BO49+BR49</f>
        <v>74266.02</v>
      </c>
      <c r="BW49" s="77">
        <f t="shared" si="15"/>
        <v>0</v>
      </c>
      <c r="BX49" s="79">
        <f t="shared" si="15"/>
        <v>73678.33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4407.05</v>
      </c>
      <c r="BS50" s="89">
        <v>0</v>
      </c>
      <c r="BT50" s="101">
        <v>12089.46</v>
      </c>
      <c r="BU50" s="76"/>
      <c r="BV50" s="85">
        <f t="shared" si="15"/>
        <v>4407.05</v>
      </c>
      <c r="BW50" s="77">
        <f t="shared" si="15"/>
        <v>0</v>
      </c>
      <c r="BX50" s="79">
        <f t="shared" si="15"/>
        <v>12089.46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78673.07</v>
      </c>
      <c r="BS51" s="78">
        <f>BS49+BS50</f>
        <v>0</v>
      </c>
      <c r="BT51" s="77">
        <f>BT49+BT50</f>
        <v>85767.79000000001</v>
      </c>
      <c r="BU51" s="85"/>
      <c r="BV51" s="85">
        <f>BV49+BV50</f>
        <v>78673.07</v>
      </c>
      <c r="BW51" s="77">
        <f>BW49+BW50</f>
        <v>0</v>
      </c>
      <c r="BX51" s="95">
        <f>BX49+BX50</f>
        <v>85767.79000000001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447222.22000000003</v>
      </c>
      <c r="E53" s="86">
        <f t="shared" si="18"/>
        <v>17275.92</v>
      </c>
      <c r="F53" s="86">
        <f t="shared" si="18"/>
        <v>585153.9900000001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43855.19</v>
      </c>
      <c r="K53" s="86">
        <f t="shared" si="18"/>
        <v>0</v>
      </c>
      <c r="L53" s="86">
        <f t="shared" si="18"/>
        <v>42813.4</v>
      </c>
      <c r="M53" s="86">
        <f t="shared" si="18"/>
        <v>181179.98</v>
      </c>
      <c r="N53" s="86">
        <f t="shared" si="18"/>
        <v>0</v>
      </c>
      <c r="O53" s="86">
        <f t="shared" si="18"/>
        <v>115733.5</v>
      </c>
      <c r="P53" s="86">
        <f t="shared" si="18"/>
        <v>11693.23</v>
      </c>
      <c r="Q53" s="86">
        <f t="shared" si="18"/>
        <v>0</v>
      </c>
      <c r="R53" s="86">
        <f t="shared" si="18"/>
        <v>11628.32</v>
      </c>
      <c r="S53" s="86">
        <f t="shared" si="18"/>
        <v>17555.019999999997</v>
      </c>
      <c r="T53" s="86">
        <f t="shared" si="18"/>
        <v>0</v>
      </c>
      <c r="U53" s="86">
        <f t="shared" si="18"/>
        <v>18659.65</v>
      </c>
      <c r="V53" s="86">
        <f t="shared" si="18"/>
        <v>0</v>
      </c>
      <c r="W53" s="86">
        <f t="shared" si="18"/>
        <v>0</v>
      </c>
      <c r="X53" s="86">
        <f t="shared" si="18"/>
        <v>390.01</v>
      </c>
      <c r="Y53" s="86">
        <f t="shared" si="18"/>
        <v>16012.83</v>
      </c>
      <c r="Z53" s="86">
        <f t="shared" si="18"/>
        <v>0</v>
      </c>
      <c r="AA53" s="86">
        <f t="shared" si="18"/>
        <v>817.4</v>
      </c>
      <c r="AB53" s="86">
        <f t="shared" si="18"/>
        <v>231076.41999999998</v>
      </c>
      <c r="AC53" s="86">
        <f t="shared" si="18"/>
        <v>0</v>
      </c>
      <c r="AD53" s="86">
        <f t="shared" si="18"/>
        <v>217941.76</v>
      </c>
      <c r="AE53" s="86">
        <f t="shared" si="18"/>
        <v>61413.829999999994</v>
      </c>
      <c r="AF53" s="86">
        <f t="shared" si="18"/>
        <v>0</v>
      </c>
      <c r="AG53" s="86">
        <f t="shared" si="18"/>
        <v>51207.35</v>
      </c>
      <c r="AH53" s="86">
        <f t="shared" si="18"/>
        <v>2280</v>
      </c>
      <c r="AI53" s="86">
        <f t="shared" si="18"/>
        <v>0</v>
      </c>
      <c r="AJ53" s="86">
        <f aca="true" t="shared" si="19" ref="AJ53:BT53">AJ20+AJ28+AJ35+AJ42+AJ46+AJ51</f>
        <v>2280</v>
      </c>
      <c r="AK53" s="86">
        <f t="shared" si="19"/>
        <v>63718.08</v>
      </c>
      <c r="AL53" s="86">
        <f t="shared" si="19"/>
        <v>0</v>
      </c>
      <c r="AM53" s="86">
        <f t="shared" si="19"/>
        <v>55758.34</v>
      </c>
      <c r="AN53" s="86">
        <f t="shared" si="19"/>
        <v>1350</v>
      </c>
      <c r="AO53" s="86">
        <f t="shared" si="19"/>
        <v>0</v>
      </c>
      <c r="AP53" s="86">
        <f t="shared" si="19"/>
        <v>1350</v>
      </c>
      <c r="AQ53" s="86">
        <f t="shared" si="19"/>
        <v>1500</v>
      </c>
      <c r="AR53" s="86">
        <f t="shared" si="19"/>
        <v>0</v>
      </c>
      <c r="AS53" s="86">
        <f t="shared" si="19"/>
        <v>2864.84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49864.240000000005</v>
      </c>
      <c r="BM53" s="86">
        <f t="shared" si="19"/>
        <v>0</v>
      </c>
      <c r="BN53" s="86">
        <f t="shared" si="19"/>
        <v>49864.240000000005</v>
      </c>
      <c r="BO53" s="86">
        <f t="shared" si="19"/>
        <v>25715.69</v>
      </c>
      <c r="BP53" s="86">
        <f t="shared" si="19"/>
        <v>0</v>
      </c>
      <c r="BQ53" s="86">
        <f t="shared" si="19"/>
        <v>25715.69</v>
      </c>
      <c r="BR53" s="86">
        <f t="shared" si="19"/>
        <v>78673.07</v>
      </c>
      <c r="BS53" s="86">
        <f t="shared" si="19"/>
        <v>0</v>
      </c>
      <c r="BT53" s="86">
        <f t="shared" si="19"/>
        <v>85767.79000000001</v>
      </c>
      <c r="BU53" s="86">
        <f>BU8</f>
        <v>0</v>
      </c>
      <c r="BV53" s="102">
        <f>BV8+BV20+BV28+BV35+BV42+BV46+BV51</f>
        <v>1233109.7999999998</v>
      </c>
      <c r="BW53" s="87">
        <f>BW20+BW28+BW35+BW42+BW46+BW51</f>
        <v>17275.92</v>
      </c>
      <c r="BX53" s="87">
        <f>BX20+BX28+BX35+BX42+BX46+BX51</f>
        <v>1267946.28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IF((Spese_Rendiconto_2019!BV53+Spese_Rendiconto_2019!BW53-Entrate_Rendiconto_2019!D58)&lt;0,Entrate_Rendiconto_2019!D58-Spese_Rendiconto_2019!BV53-Spese_Rendiconto_2019!BW53,0)</f>
        <v>8685.6500000003</v>
      </c>
      <c r="BW54" s="93"/>
      <c r="BX54" s="94">
        <f>IF((Spese_Rendiconto_2019!BX53-Entrate_Rendiconto_2019!E58)&lt;0,Entrate_Rendiconto_2019!E58-Spese_Rendiconto_2019!BX53,0)</f>
        <v>145709.44000000018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2020-09-30T07:54:29Z</dcterms:modified>
  <cp:category/>
  <cp:version/>
  <cp:contentType/>
  <cp:contentStatus/>
</cp:coreProperties>
</file>