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<sst xmlns="http://schemas.openxmlformats.org/spreadsheetml/2006/main" count="870" uniqueCount="151">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</sst>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200305.7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600200</v>
      </c>
      <c r="E10" s="45">
        <v>660644.86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10000</v>
      </c>
      <c r="E13" s="45">
        <v>13572.28</v>
      </c>
    </row>
    <row r="14" spans="2:5" ht="15">
      <c r="B14" s="13">
        <v>10301</v>
      </c>
      <c r="C14" s="54" t="s">
        <v>11</v>
      </c>
      <c r="D14" s="39">
        <v>113200</v>
      </c>
      <c r="E14" s="45">
        <v>120062.08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723400</v>
      </c>
      <c r="E16" s="51">
        <f>E10+E11+E12+E13+E14+E15</f>
        <v>794279.22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55805</v>
      </c>
      <c r="E18" s="45">
        <v>95488.91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55805</v>
      </c>
      <c r="E23" s="51">
        <f>E18+E19+E20+E21+E22</f>
        <v>95488.91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59890</v>
      </c>
      <c r="E25" s="45">
        <v>82575.23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200</v>
      </c>
      <c r="E27" s="45">
        <v>200</v>
      </c>
    </row>
    <row r="28" spans="2:5" ht="15">
      <c r="B28" s="13">
        <v>30400</v>
      </c>
      <c r="C28" s="54" t="s">
        <v>30</v>
      </c>
      <c r="D28" s="49">
        <v>27300</v>
      </c>
      <c r="E28" s="45">
        <v>27300</v>
      </c>
    </row>
    <row r="29" spans="2:5" ht="15">
      <c r="B29" s="13">
        <v>30500</v>
      </c>
      <c r="C29" s="54" t="s">
        <v>31</v>
      </c>
      <c r="D29" s="60">
        <v>65200</v>
      </c>
      <c r="E29" s="50">
        <v>200813.3</v>
      </c>
    </row>
    <row r="30" spans="2:5" ht="15.75" thickBot="1">
      <c r="B30" s="16">
        <v>30000</v>
      </c>
      <c r="C30" s="15" t="s">
        <v>32</v>
      </c>
      <c r="D30" s="48">
        <f>D25+D26+D27+D28+D29</f>
        <v>152590</v>
      </c>
      <c r="E30" s="51">
        <f>E25+E26+E27+E28+E29</f>
        <v>310888.52999999997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15000</v>
      </c>
      <c r="E35" s="45">
        <v>15000</v>
      </c>
    </row>
    <row r="36" spans="2:5" ht="15">
      <c r="B36" s="13">
        <v>40500</v>
      </c>
      <c r="C36" s="54" t="s">
        <v>39</v>
      </c>
      <c r="D36" s="49">
        <v>27000</v>
      </c>
      <c r="E36" s="50">
        <v>40430.14</v>
      </c>
    </row>
    <row r="37" spans="2:5" ht="15.75" thickBot="1">
      <c r="B37" s="16">
        <v>40000</v>
      </c>
      <c r="C37" s="15" t="s">
        <v>40</v>
      </c>
      <c r="D37" s="48">
        <f>D32+D33+D34+D35+D36</f>
        <v>42000</v>
      </c>
      <c r="E37" s="51">
        <f>E32+E33+E34+E35+E36</f>
        <v>55430.14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</v>
      </c>
      <c r="E51" s="62">
        <v>100000</v>
      </c>
    </row>
    <row r="52" spans="2:5" ht="15.75" thickBot="1">
      <c r="B52" s="16">
        <v>70000</v>
      </c>
      <c r="C52" s="15" t="s">
        <v>58</v>
      </c>
      <c r="D52" s="48">
        <f>D51</f>
        <v>100000</v>
      </c>
      <c r="E52" s="51">
        <f>E51</f>
        <v>100000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96000</v>
      </c>
      <c r="E54" s="45">
        <v>98225.47</v>
      </c>
    </row>
    <row r="55" spans="2:5" ht="15">
      <c r="B55" s="13">
        <v>90200</v>
      </c>
      <c r="C55" s="54" t="s">
        <v>62</v>
      </c>
      <c r="D55" s="61">
        <v>118000</v>
      </c>
      <c r="E55" s="62">
        <v>124903.38999999998</v>
      </c>
    </row>
    <row r="56" spans="2:5" ht="15.75" thickBot="1">
      <c r="B56" s="16">
        <v>90000</v>
      </c>
      <c r="C56" s="15" t="s">
        <v>63</v>
      </c>
      <c r="D56" s="48">
        <f>D54+D55</f>
        <v>214000</v>
      </c>
      <c r="E56" s="51">
        <f>E54+E55</f>
        <v>223128.86</v>
      </c>
    </row>
    <row r="57" spans="2:5" ht="16.5" thickBot="1" thickTop="1">
      <c r="B57" s="109" t="s">
        <v>64</v>
      </c>
      <c r="C57" s="110"/>
      <c r="D57" s="52">
        <f>D16+D23+D30+D37+D43+D49+D52+D56</f>
        <v>1287795</v>
      </c>
      <c r="E57" s="55">
        <f>E16+E23+E30+E37+E43+E49+E52+E56</f>
        <v>1579215.6599999997</v>
      </c>
    </row>
    <row r="58" spans="2:5" ht="16.5" thickBot="1" thickTop="1">
      <c r="B58" s="109" t="s">
        <v>65</v>
      </c>
      <c r="C58" s="110"/>
      <c r="D58" s="52">
        <f>D57+D5+D6+D7+D8</f>
        <v>1287795</v>
      </c>
      <c r="E58" s="55">
        <f>E57+E5+E6+E7+E8</f>
        <v>1779521.3599999996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597100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10000</v>
      </c>
      <c r="E13" s="45"/>
    </row>
    <row r="14" spans="2:5" ht="15">
      <c r="B14" s="13">
        <v>10301</v>
      </c>
      <c r="C14" s="54" t="s">
        <v>11</v>
      </c>
      <c r="D14" s="39">
        <v>111000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718100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55605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55605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59890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22800</v>
      </c>
      <c r="E28" s="45"/>
    </row>
    <row r="29" spans="2:5" ht="15">
      <c r="B29" s="13">
        <v>30500</v>
      </c>
      <c r="C29" s="54" t="s">
        <v>31</v>
      </c>
      <c r="D29" s="60">
        <v>52680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135570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14000</v>
      </c>
      <c r="E35" s="45"/>
    </row>
    <row r="36" spans="2:5" ht="15">
      <c r="B36" s="13">
        <v>40500</v>
      </c>
      <c r="C36" s="54" t="s">
        <v>39</v>
      </c>
      <c r="D36" s="49">
        <v>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41000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96000</v>
      </c>
      <c r="E54" s="45"/>
    </row>
    <row r="55" spans="2:5" ht="15">
      <c r="B55" s="13">
        <v>90200</v>
      </c>
      <c r="C55" s="54" t="s">
        <v>62</v>
      </c>
      <c r="D55" s="61">
        <v>118000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214000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1264275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1264275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594000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10000</v>
      </c>
      <c r="E13" s="45"/>
    </row>
    <row r="14" spans="2:5" ht="15">
      <c r="B14" s="13">
        <v>10301</v>
      </c>
      <c r="C14" s="54" t="s">
        <v>11</v>
      </c>
      <c r="D14" s="39">
        <v>109000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713000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55405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55405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59890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22800</v>
      </c>
      <c r="E28" s="45"/>
    </row>
    <row r="29" spans="2:5" ht="15">
      <c r="B29" s="13">
        <v>30500</v>
      </c>
      <c r="C29" s="54" t="s">
        <v>31</v>
      </c>
      <c r="D29" s="60">
        <v>48900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131790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10000</v>
      </c>
      <c r="E35" s="45"/>
    </row>
    <row r="36" spans="2:5" ht="15">
      <c r="B36" s="13">
        <v>40500</v>
      </c>
      <c r="C36" s="54" t="s">
        <v>39</v>
      </c>
      <c r="D36" s="49">
        <v>22000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32000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96000</v>
      </c>
      <c r="E54" s="45"/>
    </row>
    <row r="55" spans="2:5" ht="15">
      <c r="B55" s="13">
        <v>90200</v>
      </c>
      <c r="C55" s="54" t="s">
        <v>62</v>
      </c>
      <c r="D55" s="61">
        <v>118000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214000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1246195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1246195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32865</v>
      </c>
      <c r="E10" s="89">
        <v>0</v>
      </c>
      <c r="F10" s="90">
        <v>38594.270000000004</v>
      </c>
      <c r="G10" s="88"/>
      <c r="H10" s="89"/>
      <c r="I10" s="90"/>
      <c r="J10" s="97">
        <v>2940</v>
      </c>
      <c r="K10" s="89">
        <v>0</v>
      </c>
      <c r="L10" s="101">
        <v>3050</v>
      </c>
      <c r="M10" s="91">
        <v>3020</v>
      </c>
      <c r="N10" s="89">
        <v>0</v>
      </c>
      <c r="O10" s="90">
        <v>3736.6800000000003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2265</v>
      </c>
      <c r="AC10" s="89">
        <v>0</v>
      </c>
      <c r="AD10" s="90">
        <v>2343.4</v>
      </c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41090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47724.350000000006</v>
      </c>
    </row>
    <row r="11" spans="2:76" ht="15">
      <c r="B11" s="13">
        <v>102</v>
      </c>
      <c r="C11" s="25" t="s">
        <v>92</v>
      </c>
      <c r="D11" s="88">
        <v>12585</v>
      </c>
      <c r="E11" s="89">
        <v>0</v>
      </c>
      <c r="F11" s="90">
        <v>13005.82</v>
      </c>
      <c r="G11" s="88"/>
      <c r="H11" s="89"/>
      <c r="I11" s="90"/>
      <c r="J11" s="97">
        <v>190</v>
      </c>
      <c r="K11" s="89">
        <v>0</v>
      </c>
      <c r="L11" s="101">
        <v>190</v>
      </c>
      <c r="M11" s="91">
        <v>160</v>
      </c>
      <c r="N11" s="89">
        <v>0</v>
      </c>
      <c r="O11" s="90">
        <v>160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140</v>
      </c>
      <c r="AC11" s="89">
        <v>0</v>
      </c>
      <c r="AD11" s="90">
        <v>140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13075</v>
      </c>
      <c r="BW11" s="77">
        <f t="shared" si="1"/>
        <v>0</v>
      </c>
      <c r="BX11" s="79">
        <f t="shared" si="2"/>
        <v>13495.82</v>
      </c>
    </row>
    <row r="12" spans="2:76" ht="15">
      <c r="B12" s="13">
        <v>103</v>
      </c>
      <c r="C12" s="25" t="s">
        <v>93</v>
      </c>
      <c r="D12" s="88">
        <v>119302</v>
      </c>
      <c r="E12" s="89">
        <v>0</v>
      </c>
      <c r="F12" s="90">
        <v>167843.38</v>
      </c>
      <c r="G12" s="88"/>
      <c r="H12" s="89"/>
      <c r="I12" s="90"/>
      <c r="J12" s="97">
        <v>0</v>
      </c>
      <c r="K12" s="89">
        <v>0</v>
      </c>
      <c r="L12" s="101">
        <v>0.1</v>
      </c>
      <c r="M12" s="91">
        <v>53850</v>
      </c>
      <c r="N12" s="89">
        <v>0</v>
      </c>
      <c r="O12" s="90">
        <v>72371.86</v>
      </c>
      <c r="P12" s="91">
        <v>8500</v>
      </c>
      <c r="Q12" s="89">
        <v>0</v>
      </c>
      <c r="R12" s="90">
        <v>9001.49</v>
      </c>
      <c r="S12" s="91">
        <v>15110</v>
      </c>
      <c r="T12" s="89">
        <v>0</v>
      </c>
      <c r="U12" s="90">
        <v>18879.01</v>
      </c>
      <c r="V12" s="91">
        <v>0</v>
      </c>
      <c r="W12" s="89">
        <v>0</v>
      </c>
      <c r="X12" s="90">
        <v>0</v>
      </c>
      <c r="Y12" s="91">
        <v>0</v>
      </c>
      <c r="Z12" s="89">
        <v>0</v>
      </c>
      <c r="AA12" s="90">
        <v>4187.04</v>
      </c>
      <c r="AB12" s="91">
        <v>172820</v>
      </c>
      <c r="AC12" s="89">
        <v>0</v>
      </c>
      <c r="AD12" s="90">
        <v>211529.64</v>
      </c>
      <c r="AE12" s="91">
        <v>27140</v>
      </c>
      <c r="AF12" s="89">
        <v>0</v>
      </c>
      <c r="AG12" s="90">
        <v>40429.43</v>
      </c>
      <c r="AH12" s="91">
        <v>0</v>
      </c>
      <c r="AI12" s="89">
        <v>0</v>
      </c>
      <c r="AJ12" s="90">
        <v>0</v>
      </c>
      <c r="AK12" s="91">
        <v>9250</v>
      </c>
      <c r="AL12" s="89">
        <v>0</v>
      </c>
      <c r="AM12" s="90">
        <v>10505.660000000002</v>
      </c>
      <c r="AN12" s="91">
        <v>0</v>
      </c>
      <c r="AO12" s="89">
        <v>0</v>
      </c>
      <c r="AP12" s="90">
        <v>0</v>
      </c>
      <c r="AQ12" s="91">
        <v>550</v>
      </c>
      <c r="AR12" s="89">
        <v>0</v>
      </c>
      <c r="AS12" s="90">
        <v>620.1800000000001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1300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407822</v>
      </c>
      <c r="BW12" s="77">
        <f t="shared" si="1"/>
        <v>0</v>
      </c>
      <c r="BX12" s="79">
        <f t="shared" si="2"/>
        <v>535367.79</v>
      </c>
    </row>
    <row r="13" spans="2:76" ht="15">
      <c r="B13" s="13">
        <v>104</v>
      </c>
      <c r="C13" s="25" t="s">
        <v>19</v>
      </c>
      <c r="D13" s="88">
        <v>115010</v>
      </c>
      <c r="E13" s="89">
        <v>0</v>
      </c>
      <c r="F13" s="90">
        <v>215010</v>
      </c>
      <c r="G13" s="88"/>
      <c r="H13" s="89"/>
      <c r="I13" s="90"/>
      <c r="J13" s="97">
        <v>31470</v>
      </c>
      <c r="K13" s="89">
        <v>0</v>
      </c>
      <c r="L13" s="101">
        <v>31470</v>
      </c>
      <c r="M13" s="91">
        <v>38875</v>
      </c>
      <c r="N13" s="89">
        <v>0</v>
      </c>
      <c r="O13" s="90">
        <v>38875</v>
      </c>
      <c r="P13" s="91">
        <v>0</v>
      </c>
      <c r="Q13" s="89">
        <v>0</v>
      </c>
      <c r="R13" s="90">
        <v>0</v>
      </c>
      <c r="S13" s="91">
        <v>2500</v>
      </c>
      <c r="T13" s="89">
        <v>0</v>
      </c>
      <c r="U13" s="90">
        <v>2500</v>
      </c>
      <c r="V13" s="91">
        <v>0</v>
      </c>
      <c r="W13" s="89">
        <v>0</v>
      </c>
      <c r="X13" s="90">
        <v>0</v>
      </c>
      <c r="Y13" s="91"/>
      <c r="Z13" s="89"/>
      <c r="AA13" s="90"/>
      <c r="AB13" s="91">
        <v>63650</v>
      </c>
      <c r="AC13" s="89">
        <v>0</v>
      </c>
      <c r="AD13" s="90">
        <v>74198.55</v>
      </c>
      <c r="AE13" s="91">
        <v>28810</v>
      </c>
      <c r="AF13" s="89">
        <v>0</v>
      </c>
      <c r="AG13" s="90">
        <v>28810</v>
      </c>
      <c r="AH13" s="91"/>
      <c r="AI13" s="89"/>
      <c r="AJ13" s="90"/>
      <c r="AK13" s="91">
        <v>53300</v>
      </c>
      <c r="AL13" s="89">
        <v>0</v>
      </c>
      <c r="AM13" s="90">
        <v>61773.39</v>
      </c>
      <c r="AN13" s="91">
        <v>1400</v>
      </c>
      <c r="AO13" s="89">
        <v>0</v>
      </c>
      <c r="AP13" s="90">
        <v>1400</v>
      </c>
      <c r="AQ13" s="91">
        <v>1300</v>
      </c>
      <c r="AR13" s="89">
        <v>0</v>
      </c>
      <c r="AS13" s="90">
        <v>3877.75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336315</v>
      </c>
      <c r="BW13" s="77">
        <f t="shared" si="1"/>
        <v>0</v>
      </c>
      <c r="BX13" s="79">
        <f t="shared" si="2"/>
        <v>457914.69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6423</v>
      </c>
      <c r="E16" s="89">
        <v>0</v>
      </c>
      <c r="F16" s="90">
        <v>6423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>
        <v>112</v>
      </c>
      <c r="AC16" s="89">
        <v>0</v>
      </c>
      <c r="AD16" s="90">
        <v>112</v>
      </c>
      <c r="AE16" s="97">
        <v>7145</v>
      </c>
      <c r="AF16" s="89">
        <v>0</v>
      </c>
      <c r="AG16" s="101">
        <v>7145</v>
      </c>
      <c r="AH16" s="97"/>
      <c r="AI16" s="89"/>
      <c r="AJ16" s="101"/>
      <c r="AK16" s="97">
        <v>2540</v>
      </c>
      <c r="AL16" s="89">
        <v>0</v>
      </c>
      <c r="AM16" s="101">
        <v>2540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100</v>
      </c>
      <c r="BP16" s="89">
        <v>0</v>
      </c>
      <c r="BQ16" s="90">
        <v>100</v>
      </c>
      <c r="BR16" s="97"/>
      <c r="BS16" s="89"/>
      <c r="BT16" s="101"/>
      <c r="BU16" s="76"/>
      <c r="BV16" s="85">
        <f t="shared" si="0"/>
        <v>16320</v>
      </c>
      <c r="BW16" s="77">
        <f t="shared" si="1"/>
        <v>0</v>
      </c>
      <c r="BX16" s="79">
        <f t="shared" si="2"/>
        <v>16320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28400</v>
      </c>
      <c r="E18" s="89">
        <v>0</v>
      </c>
      <c r="F18" s="90">
        <v>28697.87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28400</v>
      </c>
      <c r="BW18" s="77">
        <f t="shared" si="1"/>
        <v>0</v>
      </c>
      <c r="BX18" s="79">
        <f t="shared" si="2"/>
        <v>28697.87</v>
      </c>
    </row>
    <row r="19" spans="2:76" ht="15">
      <c r="B19" s="13">
        <v>110</v>
      </c>
      <c r="C19" s="25" t="s">
        <v>98</v>
      </c>
      <c r="D19" s="88">
        <v>12400</v>
      </c>
      <c r="E19" s="89">
        <v>0</v>
      </c>
      <c r="F19" s="90">
        <v>18002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25734</v>
      </c>
      <c r="BJ19" s="89">
        <v>0</v>
      </c>
      <c r="BK19" s="101">
        <v>6654.02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38134</v>
      </c>
      <c r="BW19" s="77">
        <f t="shared" si="1"/>
        <v>0</v>
      </c>
      <c r="BX19" s="79">
        <f t="shared" si="2"/>
        <v>24656.02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326985</v>
      </c>
      <c r="E20" s="78">
        <f t="shared" si="3"/>
        <v>0</v>
      </c>
      <c r="F20" s="79">
        <f t="shared" si="3"/>
        <v>487576.33999999997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34600</v>
      </c>
      <c r="K20" s="78">
        <f t="shared" si="3"/>
        <v>0</v>
      </c>
      <c r="L20" s="77">
        <f t="shared" si="3"/>
        <v>34710.1</v>
      </c>
      <c r="M20" s="98">
        <f t="shared" si="3"/>
        <v>95905</v>
      </c>
      <c r="N20" s="78">
        <f t="shared" si="3"/>
        <v>0</v>
      </c>
      <c r="O20" s="77">
        <f t="shared" si="3"/>
        <v>115143.54000000001</v>
      </c>
      <c r="P20" s="98">
        <f t="shared" si="3"/>
        <v>8500</v>
      </c>
      <c r="Q20" s="78">
        <f t="shared" si="3"/>
        <v>0</v>
      </c>
      <c r="R20" s="77">
        <f t="shared" si="3"/>
        <v>9001.49</v>
      </c>
      <c r="S20" s="98">
        <f t="shared" si="3"/>
        <v>17610</v>
      </c>
      <c r="T20" s="78">
        <f t="shared" si="3"/>
        <v>0</v>
      </c>
      <c r="U20" s="77">
        <f t="shared" si="3"/>
        <v>21379.01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4187.04</v>
      </c>
      <c r="AB20" s="98">
        <f t="shared" si="3"/>
        <v>238987</v>
      </c>
      <c r="AC20" s="78">
        <f t="shared" si="3"/>
        <v>0</v>
      </c>
      <c r="AD20" s="77">
        <f t="shared" si="3"/>
        <v>288323.59</v>
      </c>
      <c r="AE20" s="98">
        <f t="shared" si="3"/>
        <v>63095</v>
      </c>
      <c r="AF20" s="78">
        <f t="shared" si="3"/>
        <v>0</v>
      </c>
      <c r="AG20" s="77">
        <f t="shared" si="3"/>
        <v>76384.43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65090</v>
      </c>
      <c r="AL20" s="78">
        <f t="shared" si="3"/>
        <v>0</v>
      </c>
      <c r="AM20" s="77">
        <f t="shared" si="3"/>
        <v>74819.05</v>
      </c>
      <c r="AN20" s="98">
        <f t="shared" si="3"/>
        <v>1400</v>
      </c>
      <c r="AO20" s="78">
        <f t="shared" si="3"/>
        <v>0</v>
      </c>
      <c r="AP20" s="77">
        <f t="shared" si="3"/>
        <v>1400</v>
      </c>
      <c r="AQ20" s="98">
        <f t="shared" si="3"/>
        <v>1850</v>
      </c>
      <c r="AR20" s="78">
        <f t="shared" si="3"/>
        <v>0</v>
      </c>
      <c r="AS20" s="77">
        <f t="shared" si="3"/>
        <v>4497.93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27034</v>
      </c>
      <c r="BJ20" s="78">
        <f t="shared" si="3"/>
        <v>0</v>
      </c>
      <c r="BK20" s="77">
        <f t="shared" si="3"/>
        <v>6654.02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100</v>
      </c>
      <c r="BP20" s="78">
        <f t="shared" si="3"/>
        <v>0</v>
      </c>
      <c r="BQ20" s="77">
        <f t="shared" si="3"/>
        <v>100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881156</v>
      </c>
      <c r="BW20" s="77">
        <f>BW10+BW11+BW12+BW13+BW14+BW15+BW16+BW17+BW18+BW19</f>
        <v>0</v>
      </c>
      <c r="BX20" s="95">
        <f>BX10+BX11+BX12+BX13+BX14+BX15+BX16+BX17+BX18+BX19</f>
        <v>1124176.5400000003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15000</v>
      </c>
      <c r="E24" s="89">
        <v>0</v>
      </c>
      <c r="F24" s="90">
        <v>23060.32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25000</v>
      </c>
      <c r="T24" s="89">
        <v>0</v>
      </c>
      <c r="U24" s="101">
        <v>73470.87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1220</v>
      </c>
      <c r="AE24" s="97"/>
      <c r="AF24" s="89"/>
      <c r="AG24" s="101"/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40000</v>
      </c>
      <c r="BW24" s="77">
        <f t="shared" si="4"/>
        <v>0</v>
      </c>
      <c r="BX24" s="79">
        <f t="shared" si="4"/>
        <v>97751.19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1000</v>
      </c>
      <c r="E27" s="89">
        <v>0</v>
      </c>
      <c r="F27" s="90">
        <v>1000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>
        <v>0</v>
      </c>
      <c r="Q27" s="89">
        <v>0</v>
      </c>
      <c r="R27" s="101">
        <v>2600</v>
      </c>
      <c r="S27" s="97">
        <v>0</v>
      </c>
      <c r="T27" s="89">
        <v>0</v>
      </c>
      <c r="U27" s="101">
        <v>0</v>
      </c>
      <c r="V27" s="97"/>
      <c r="W27" s="89"/>
      <c r="X27" s="101"/>
      <c r="Y27" s="97">
        <v>1000</v>
      </c>
      <c r="Z27" s="89">
        <v>0</v>
      </c>
      <c r="AA27" s="101">
        <v>1000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2000</v>
      </c>
      <c r="BW27" s="77">
        <f t="shared" si="4"/>
        <v>0</v>
      </c>
      <c r="BX27" s="79">
        <f t="shared" si="4"/>
        <v>4600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16000</v>
      </c>
      <c r="E28" s="78">
        <f t="shared" si="5"/>
        <v>0</v>
      </c>
      <c r="F28" s="79">
        <f t="shared" si="5"/>
        <v>24060.32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2600</v>
      </c>
      <c r="S28" s="98">
        <f t="shared" si="5"/>
        <v>25000</v>
      </c>
      <c r="T28" s="78">
        <f t="shared" si="5"/>
        <v>0</v>
      </c>
      <c r="U28" s="77">
        <f t="shared" si="5"/>
        <v>73470.87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1000</v>
      </c>
      <c r="Z28" s="78">
        <f t="shared" si="5"/>
        <v>0</v>
      </c>
      <c r="AA28" s="77">
        <f t="shared" si="5"/>
        <v>1000</v>
      </c>
      <c r="AB28" s="98">
        <f t="shared" si="5"/>
        <v>0</v>
      </c>
      <c r="AC28" s="78">
        <f t="shared" si="5"/>
        <v>0</v>
      </c>
      <c r="AD28" s="77">
        <f t="shared" si="5"/>
        <v>1220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42000</v>
      </c>
      <c r="BW28" s="77">
        <f>BW23+BW24+BW25+BW26+BW27</f>
        <v>0</v>
      </c>
      <c r="BX28" s="95">
        <f>BX23+BX24+BX25+BX26+BX27</f>
        <v>102351.19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50639</v>
      </c>
      <c r="BM40" s="89">
        <v>0</v>
      </c>
      <c r="BN40" s="101">
        <v>50639</v>
      </c>
      <c r="BO40" s="97"/>
      <c r="BP40" s="89"/>
      <c r="BQ40" s="101"/>
      <c r="BR40" s="97"/>
      <c r="BS40" s="89"/>
      <c r="BT40" s="101"/>
      <c r="BU40" s="76"/>
      <c r="BV40" s="85">
        <f t="shared" si="10"/>
        <v>50639</v>
      </c>
      <c r="BW40" s="77">
        <f t="shared" si="10"/>
        <v>0</v>
      </c>
      <c r="BX40" s="79">
        <f t="shared" si="10"/>
        <v>50639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50639</v>
      </c>
      <c r="BM42" s="78">
        <f t="shared" si="12"/>
        <v>0</v>
      </c>
      <c r="BN42" s="77">
        <f t="shared" si="12"/>
        <v>50639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50639</v>
      </c>
      <c r="BW42" s="77">
        <f>BW38+BW39+BW40+BW41</f>
        <v>0</v>
      </c>
      <c r="BX42" s="95">
        <f>BX38+BX39+BX40+BX41</f>
        <v>50639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</v>
      </c>
      <c r="BP45" s="89">
        <v>0</v>
      </c>
      <c r="BQ45" s="101">
        <v>100000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100000</v>
      </c>
      <c r="BP46" s="78">
        <f>BP45</f>
        <v>0</v>
      </c>
      <c r="BQ46" s="95">
        <f>BQ45</f>
        <v>100000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</v>
      </c>
      <c r="BW46" s="77">
        <f>BW45</f>
        <v>0</v>
      </c>
      <c r="BX46" s="95">
        <f>BX45</f>
        <v>100000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96000</v>
      </c>
      <c r="BS49" s="89">
        <v>0</v>
      </c>
      <c r="BT49" s="101">
        <v>102892.75</v>
      </c>
      <c r="BU49" s="76"/>
      <c r="BV49" s="85">
        <f aca="true" t="shared" si="15" ref="BV49:BX50">D49+G49+J49+M49+P49+S49+V49+Y49+AB49+AE49+AH49+AK49+AN49+AQ49+AT49+AW49+AZ49+BC49+BF49+BI49+BL49+BO49+BR49</f>
        <v>96000</v>
      </c>
      <c r="BW49" s="77">
        <f t="shared" si="15"/>
        <v>0</v>
      </c>
      <c r="BX49" s="79">
        <f t="shared" si="15"/>
        <v>102892.75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118000</v>
      </c>
      <c r="BS50" s="89">
        <v>0</v>
      </c>
      <c r="BT50" s="101">
        <v>131740.55</v>
      </c>
      <c r="BU50" s="76"/>
      <c r="BV50" s="85">
        <f t="shared" si="15"/>
        <v>118000</v>
      </c>
      <c r="BW50" s="77">
        <f t="shared" si="15"/>
        <v>0</v>
      </c>
      <c r="BX50" s="79">
        <f t="shared" si="15"/>
        <v>131740.55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214000</v>
      </c>
      <c r="BS51" s="78">
        <f>BS49+BS50</f>
        <v>0</v>
      </c>
      <c r="BT51" s="77">
        <f>BT49+BT50</f>
        <v>234633.3</v>
      </c>
      <c r="BU51" s="85"/>
      <c r="BV51" s="85">
        <f>BV49+BV50</f>
        <v>214000</v>
      </c>
      <c r="BW51" s="77">
        <f>BW49+BW50</f>
        <v>0</v>
      </c>
      <c r="BX51" s="95">
        <f>BX49+BX50</f>
        <v>234633.3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342985</v>
      </c>
      <c r="E53" s="86">
        <f t="shared" si="18"/>
        <v>0</v>
      </c>
      <c r="F53" s="86">
        <f t="shared" si="18"/>
        <v>511636.66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34600</v>
      </c>
      <c r="K53" s="86">
        <f t="shared" si="18"/>
        <v>0</v>
      </c>
      <c r="L53" s="86">
        <f t="shared" si="18"/>
        <v>34710.1</v>
      </c>
      <c r="M53" s="86">
        <f t="shared" si="18"/>
        <v>95905</v>
      </c>
      <c r="N53" s="86">
        <f t="shared" si="18"/>
        <v>0</v>
      </c>
      <c r="O53" s="86">
        <f t="shared" si="18"/>
        <v>115143.54000000001</v>
      </c>
      <c r="P53" s="86">
        <f t="shared" si="18"/>
        <v>8500</v>
      </c>
      <c r="Q53" s="86">
        <f t="shared" si="18"/>
        <v>0</v>
      </c>
      <c r="R53" s="86">
        <f t="shared" si="18"/>
        <v>11601.49</v>
      </c>
      <c r="S53" s="86">
        <f t="shared" si="18"/>
        <v>42610</v>
      </c>
      <c r="T53" s="86">
        <f t="shared" si="18"/>
        <v>0</v>
      </c>
      <c r="U53" s="86">
        <f t="shared" si="18"/>
        <v>94849.87999999999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1000</v>
      </c>
      <c r="Z53" s="86">
        <f t="shared" si="18"/>
        <v>0</v>
      </c>
      <c r="AA53" s="86">
        <f t="shared" si="18"/>
        <v>5187.04</v>
      </c>
      <c r="AB53" s="86">
        <f t="shared" si="18"/>
        <v>238987</v>
      </c>
      <c r="AC53" s="86">
        <f t="shared" si="18"/>
        <v>0</v>
      </c>
      <c r="AD53" s="86">
        <f t="shared" si="18"/>
        <v>289543.59</v>
      </c>
      <c r="AE53" s="86">
        <f t="shared" si="18"/>
        <v>63095</v>
      </c>
      <c r="AF53" s="86">
        <f t="shared" si="18"/>
        <v>0</v>
      </c>
      <c r="AG53" s="86">
        <f t="shared" si="18"/>
        <v>76384.43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65090</v>
      </c>
      <c r="AL53" s="86">
        <f t="shared" si="19"/>
        <v>0</v>
      </c>
      <c r="AM53" s="86">
        <f t="shared" si="19"/>
        <v>74819.05</v>
      </c>
      <c r="AN53" s="86">
        <f t="shared" si="19"/>
        <v>1400</v>
      </c>
      <c r="AO53" s="86">
        <f t="shared" si="19"/>
        <v>0</v>
      </c>
      <c r="AP53" s="86">
        <f t="shared" si="19"/>
        <v>1400</v>
      </c>
      <c r="AQ53" s="86">
        <f t="shared" si="19"/>
        <v>1850</v>
      </c>
      <c r="AR53" s="86">
        <f t="shared" si="19"/>
        <v>0</v>
      </c>
      <c r="AS53" s="86">
        <f t="shared" si="19"/>
        <v>4497.93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27034</v>
      </c>
      <c r="BJ53" s="86">
        <f t="shared" si="19"/>
        <v>0</v>
      </c>
      <c r="BK53" s="86">
        <f t="shared" si="19"/>
        <v>6654.02</v>
      </c>
      <c r="BL53" s="86">
        <f t="shared" si="19"/>
        <v>50639</v>
      </c>
      <c r="BM53" s="86">
        <f t="shared" si="19"/>
        <v>0</v>
      </c>
      <c r="BN53" s="86">
        <f t="shared" si="19"/>
        <v>50639</v>
      </c>
      <c r="BO53" s="86">
        <f t="shared" si="19"/>
        <v>100100</v>
      </c>
      <c r="BP53" s="86">
        <f t="shared" si="19"/>
        <v>0</v>
      </c>
      <c r="BQ53" s="86">
        <f t="shared" si="19"/>
        <v>100100</v>
      </c>
      <c r="BR53" s="86">
        <f t="shared" si="19"/>
        <v>214000</v>
      </c>
      <c r="BS53" s="86">
        <f t="shared" si="19"/>
        <v>0</v>
      </c>
      <c r="BT53" s="86">
        <f t="shared" si="19"/>
        <v>234633.3</v>
      </c>
      <c r="BU53" s="86">
        <f>BU8</f>
        <v>0</v>
      </c>
      <c r="BV53" s="102">
        <f>BV8+BV20+BV28+BV35+BV42+BV46+BV51</f>
        <v>1287795</v>
      </c>
      <c r="BW53" s="87">
        <f>BW20+BW28+BW35+BW42+BW46+BW51</f>
        <v>0</v>
      </c>
      <c r="BX53" s="87">
        <f>BX20+BX28+BX35+BX42+BX46+BX51</f>
        <v>1611800.0300000003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26370</v>
      </c>
      <c r="E10" s="89">
        <v>0</v>
      </c>
      <c r="F10" s="90"/>
      <c r="G10" s="88"/>
      <c r="H10" s="89"/>
      <c r="I10" s="90"/>
      <c r="J10" s="97">
        <v>100</v>
      </c>
      <c r="K10" s="89">
        <v>0</v>
      </c>
      <c r="L10" s="101"/>
      <c r="M10" s="91">
        <v>650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27220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11900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11900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104490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53800</v>
      </c>
      <c r="N12" s="89">
        <v>0</v>
      </c>
      <c r="O12" s="90"/>
      <c r="P12" s="91">
        <v>9900</v>
      </c>
      <c r="Q12" s="89">
        <v>0</v>
      </c>
      <c r="R12" s="90"/>
      <c r="S12" s="91">
        <v>15050</v>
      </c>
      <c r="T12" s="89">
        <v>0</v>
      </c>
      <c r="U12" s="90"/>
      <c r="V12" s="91">
        <v>0</v>
      </c>
      <c r="W12" s="89">
        <v>0</v>
      </c>
      <c r="X12" s="90"/>
      <c r="Y12" s="91">
        <v>0</v>
      </c>
      <c r="Z12" s="89">
        <v>0</v>
      </c>
      <c r="AA12" s="90"/>
      <c r="AB12" s="91">
        <v>167800</v>
      </c>
      <c r="AC12" s="89">
        <v>0</v>
      </c>
      <c r="AD12" s="90"/>
      <c r="AE12" s="91">
        <v>17740</v>
      </c>
      <c r="AF12" s="89">
        <v>0</v>
      </c>
      <c r="AG12" s="90"/>
      <c r="AH12" s="91">
        <v>0</v>
      </c>
      <c r="AI12" s="89">
        <v>0</v>
      </c>
      <c r="AJ12" s="90"/>
      <c r="AK12" s="91">
        <v>9200</v>
      </c>
      <c r="AL12" s="89">
        <v>0</v>
      </c>
      <c r="AM12" s="90"/>
      <c r="AN12" s="91">
        <v>0</v>
      </c>
      <c r="AO12" s="89">
        <v>0</v>
      </c>
      <c r="AP12" s="90"/>
      <c r="AQ12" s="91">
        <v>550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1300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379830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122130</v>
      </c>
      <c r="E13" s="89">
        <v>0</v>
      </c>
      <c r="F13" s="90"/>
      <c r="G13" s="88"/>
      <c r="H13" s="89"/>
      <c r="I13" s="90"/>
      <c r="J13" s="97">
        <v>34350</v>
      </c>
      <c r="K13" s="89">
        <v>0</v>
      </c>
      <c r="L13" s="101"/>
      <c r="M13" s="91">
        <v>38875</v>
      </c>
      <c r="N13" s="89">
        <v>0</v>
      </c>
      <c r="O13" s="90"/>
      <c r="P13" s="91">
        <v>0</v>
      </c>
      <c r="Q13" s="89">
        <v>0</v>
      </c>
      <c r="R13" s="90"/>
      <c r="S13" s="91">
        <v>1500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68530</v>
      </c>
      <c r="AC13" s="89">
        <v>0</v>
      </c>
      <c r="AD13" s="90"/>
      <c r="AE13" s="91">
        <v>38080</v>
      </c>
      <c r="AF13" s="89">
        <v>0</v>
      </c>
      <c r="AG13" s="90"/>
      <c r="AH13" s="91"/>
      <c r="AI13" s="89"/>
      <c r="AJ13" s="90"/>
      <c r="AK13" s="91">
        <v>50550</v>
      </c>
      <c r="AL13" s="89">
        <v>0</v>
      </c>
      <c r="AM13" s="90"/>
      <c r="AN13" s="91">
        <v>1400</v>
      </c>
      <c r="AO13" s="89">
        <v>0</v>
      </c>
      <c r="AP13" s="90"/>
      <c r="AQ13" s="91">
        <v>1300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356715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5425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6354</v>
      </c>
      <c r="AF16" s="89">
        <v>0</v>
      </c>
      <c r="AG16" s="101"/>
      <c r="AH16" s="97"/>
      <c r="AI16" s="89"/>
      <c r="AJ16" s="101"/>
      <c r="AK16" s="97">
        <v>2275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100</v>
      </c>
      <c r="BP16" s="89">
        <v>0</v>
      </c>
      <c r="BQ16" s="90"/>
      <c r="BR16" s="97"/>
      <c r="BS16" s="89"/>
      <c r="BT16" s="101"/>
      <c r="BU16" s="76"/>
      <c r="BV16" s="85">
        <f t="shared" si="0"/>
        <v>14154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28400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28400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12400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28791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41191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311115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34450</v>
      </c>
      <c r="K20" s="78">
        <f t="shared" si="1"/>
        <v>0</v>
      </c>
      <c r="L20" s="77">
        <f t="shared" si="1"/>
        <v>0</v>
      </c>
      <c r="M20" s="98">
        <f t="shared" si="1"/>
        <v>93325</v>
      </c>
      <c r="N20" s="78">
        <f t="shared" si="1"/>
        <v>0</v>
      </c>
      <c r="O20" s="77">
        <f t="shared" si="1"/>
        <v>0</v>
      </c>
      <c r="P20" s="98">
        <f t="shared" si="1"/>
        <v>9900</v>
      </c>
      <c r="Q20" s="78">
        <f t="shared" si="1"/>
        <v>0</v>
      </c>
      <c r="R20" s="77">
        <f t="shared" si="1"/>
        <v>0</v>
      </c>
      <c r="S20" s="98">
        <f t="shared" si="1"/>
        <v>16550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236430</v>
      </c>
      <c r="AC20" s="78">
        <f t="shared" si="1"/>
        <v>0</v>
      </c>
      <c r="AD20" s="77">
        <f t="shared" si="1"/>
        <v>0</v>
      </c>
      <c r="AE20" s="98">
        <f t="shared" si="1"/>
        <v>62174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62025</v>
      </c>
      <c r="AL20" s="78">
        <f t="shared" si="1"/>
        <v>0</v>
      </c>
      <c r="AM20" s="77">
        <f t="shared" si="1"/>
        <v>0</v>
      </c>
      <c r="AN20" s="98">
        <f t="shared" si="1"/>
        <v>1400</v>
      </c>
      <c r="AO20" s="78">
        <f t="shared" si="1"/>
        <v>0</v>
      </c>
      <c r="AP20" s="77">
        <f t="shared" si="1"/>
        <v>0</v>
      </c>
      <c r="AQ20" s="98">
        <f t="shared" si="1"/>
        <v>1850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30091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100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859410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10000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25000</v>
      </c>
      <c r="Z24" s="89">
        <v>0</v>
      </c>
      <c r="AA24" s="101"/>
      <c r="AB24" s="97">
        <v>0</v>
      </c>
      <c r="AC24" s="89">
        <v>0</v>
      </c>
      <c r="AD24" s="101"/>
      <c r="AE24" s="97"/>
      <c r="AF24" s="89"/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/>
      <c r="W27" s="89"/>
      <c r="X27" s="101"/>
      <c r="Y27" s="97">
        <v>1000</v>
      </c>
      <c r="Z27" s="89">
        <v>0</v>
      </c>
      <c r="AA27" s="101"/>
      <c r="AB27" s="97">
        <v>5000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6000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26000</v>
      </c>
      <c r="Z28" s="78">
        <f t="shared" si="3"/>
        <v>0</v>
      </c>
      <c r="AA28" s="77">
        <f t="shared" si="3"/>
        <v>0</v>
      </c>
      <c r="AB28" s="98">
        <f t="shared" si="3"/>
        <v>5000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41000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49865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49865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49865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49865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118000</v>
      </c>
      <c r="BS50" s="89">
        <v>0</v>
      </c>
      <c r="BT50" s="101"/>
      <c r="BU50" s="76"/>
      <c r="BV50" s="85">
        <f t="shared" si="9"/>
        <v>118000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214000</v>
      </c>
      <c r="BS51" s="78">
        <f>BS49+BS50</f>
        <v>0</v>
      </c>
      <c r="BT51" s="77">
        <f>BT49+BT50</f>
        <v>0</v>
      </c>
      <c r="BU51" s="85"/>
      <c r="BV51" s="85">
        <f>BV49+BV50</f>
        <v>214000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321115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34450</v>
      </c>
      <c r="K53" s="86">
        <f t="shared" si="11"/>
        <v>0</v>
      </c>
      <c r="L53" s="86">
        <f t="shared" si="11"/>
        <v>0</v>
      </c>
      <c r="M53" s="86">
        <f t="shared" si="11"/>
        <v>93325</v>
      </c>
      <c r="N53" s="86">
        <f t="shared" si="11"/>
        <v>0</v>
      </c>
      <c r="O53" s="86">
        <f t="shared" si="11"/>
        <v>0</v>
      </c>
      <c r="P53" s="86">
        <f t="shared" si="11"/>
        <v>9900</v>
      </c>
      <c r="Q53" s="86">
        <f t="shared" si="11"/>
        <v>0</v>
      </c>
      <c r="R53" s="86">
        <f t="shared" si="11"/>
        <v>0</v>
      </c>
      <c r="S53" s="86">
        <f t="shared" si="11"/>
        <v>16550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26000</v>
      </c>
      <c r="Z53" s="86">
        <f t="shared" si="11"/>
        <v>0</v>
      </c>
      <c r="AA53" s="86">
        <f t="shared" si="11"/>
        <v>0</v>
      </c>
      <c r="AB53" s="86">
        <f t="shared" si="11"/>
        <v>241430</v>
      </c>
      <c r="AC53" s="86">
        <f t="shared" si="11"/>
        <v>0</v>
      </c>
      <c r="AD53" s="86">
        <f t="shared" si="11"/>
        <v>0</v>
      </c>
      <c r="AE53" s="86">
        <f t="shared" si="11"/>
        <v>62174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62025</v>
      </c>
      <c r="AL53" s="86">
        <f t="shared" si="11"/>
        <v>0</v>
      </c>
      <c r="AM53" s="86">
        <f t="shared" si="11"/>
        <v>0</v>
      </c>
      <c r="AN53" s="86">
        <f t="shared" si="11"/>
        <v>1400</v>
      </c>
      <c r="AO53" s="86">
        <f t="shared" si="11"/>
        <v>0</v>
      </c>
      <c r="AP53" s="86">
        <f t="shared" si="11"/>
        <v>0</v>
      </c>
      <c r="AQ53" s="86">
        <f t="shared" si="11"/>
        <v>1850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30091</v>
      </c>
      <c r="BJ53" s="86">
        <f t="shared" si="11"/>
        <v>0</v>
      </c>
      <c r="BK53" s="86">
        <f t="shared" si="11"/>
        <v>0</v>
      </c>
      <c r="BL53" s="86">
        <f t="shared" si="11"/>
        <v>49865</v>
      </c>
      <c r="BM53" s="86">
        <f t="shared" si="11"/>
        <v>0</v>
      </c>
      <c r="BN53" s="86">
        <f t="shared" si="11"/>
        <v>0</v>
      </c>
      <c r="BO53" s="86">
        <f t="shared" si="11"/>
        <v>100100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214000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1264275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23070</v>
      </c>
      <c r="E10" s="89">
        <v>0</v>
      </c>
      <c r="F10" s="90"/>
      <c r="G10" s="88"/>
      <c r="H10" s="89"/>
      <c r="I10" s="90"/>
      <c r="J10" s="97">
        <v>100</v>
      </c>
      <c r="K10" s="89">
        <v>0</v>
      </c>
      <c r="L10" s="101"/>
      <c r="M10" s="91">
        <v>650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23920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11670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11670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101540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53500</v>
      </c>
      <c r="N12" s="89">
        <v>0</v>
      </c>
      <c r="O12" s="90"/>
      <c r="P12" s="91">
        <v>8500</v>
      </c>
      <c r="Q12" s="89">
        <v>0</v>
      </c>
      <c r="R12" s="90"/>
      <c r="S12" s="91">
        <v>15050</v>
      </c>
      <c r="T12" s="89">
        <v>0</v>
      </c>
      <c r="U12" s="90"/>
      <c r="V12" s="91">
        <v>0</v>
      </c>
      <c r="W12" s="89">
        <v>0</v>
      </c>
      <c r="X12" s="90"/>
      <c r="Y12" s="91">
        <v>0</v>
      </c>
      <c r="Z12" s="89">
        <v>0</v>
      </c>
      <c r="AA12" s="90"/>
      <c r="AB12" s="91">
        <v>164850</v>
      </c>
      <c r="AC12" s="89">
        <v>0</v>
      </c>
      <c r="AD12" s="90"/>
      <c r="AE12" s="91">
        <v>17740</v>
      </c>
      <c r="AF12" s="89">
        <v>0</v>
      </c>
      <c r="AG12" s="90"/>
      <c r="AH12" s="91">
        <v>0</v>
      </c>
      <c r="AI12" s="89">
        <v>0</v>
      </c>
      <c r="AJ12" s="90"/>
      <c r="AK12" s="91">
        <v>9200</v>
      </c>
      <c r="AL12" s="89">
        <v>0</v>
      </c>
      <c r="AM12" s="90"/>
      <c r="AN12" s="91">
        <v>0</v>
      </c>
      <c r="AO12" s="89">
        <v>0</v>
      </c>
      <c r="AP12" s="90"/>
      <c r="AQ12" s="91">
        <v>550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1300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372230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122130</v>
      </c>
      <c r="E13" s="89">
        <v>0</v>
      </c>
      <c r="F13" s="90"/>
      <c r="G13" s="88"/>
      <c r="H13" s="89"/>
      <c r="I13" s="90"/>
      <c r="J13" s="97">
        <v>34350</v>
      </c>
      <c r="K13" s="89">
        <v>0</v>
      </c>
      <c r="L13" s="101"/>
      <c r="M13" s="91">
        <v>38875</v>
      </c>
      <c r="N13" s="89">
        <v>0</v>
      </c>
      <c r="O13" s="90"/>
      <c r="P13" s="91">
        <v>0</v>
      </c>
      <c r="Q13" s="89">
        <v>0</v>
      </c>
      <c r="R13" s="90"/>
      <c r="S13" s="91">
        <v>1500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68530</v>
      </c>
      <c r="AC13" s="89">
        <v>0</v>
      </c>
      <c r="AD13" s="90"/>
      <c r="AE13" s="91">
        <v>38080</v>
      </c>
      <c r="AF13" s="89">
        <v>0</v>
      </c>
      <c r="AG13" s="90"/>
      <c r="AH13" s="91"/>
      <c r="AI13" s="89"/>
      <c r="AJ13" s="90"/>
      <c r="AK13" s="91">
        <v>49550</v>
      </c>
      <c r="AL13" s="89">
        <v>0</v>
      </c>
      <c r="AM13" s="90"/>
      <c r="AN13" s="91">
        <v>1400</v>
      </c>
      <c r="AO13" s="89">
        <v>0</v>
      </c>
      <c r="AP13" s="90"/>
      <c r="AQ13" s="91">
        <v>1300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355715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4379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5531</v>
      </c>
      <c r="AF16" s="89">
        <v>0</v>
      </c>
      <c r="AG16" s="101"/>
      <c r="AH16" s="97"/>
      <c r="AI16" s="89"/>
      <c r="AJ16" s="101"/>
      <c r="AK16" s="97">
        <v>2000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100</v>
      </c>
      <c r="BP16" s="89">
        <v>0</v>
      </c>
      <c r="BQ16" s="90"/>
      <c r="BR16" s="97"/>
      <c r="BS16" s="89"/>
      <c r="BT16" s="101"/>
      <c r="BU16" s="76"/>
      <c r="BV16" s="85">
        <f t="shared" si="0"/>
        <v>12010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28400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28400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12400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31841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44241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303589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34450</v>
      </c>
      <c r="K20" s="78">
        <f t="shared" si="1"/>
        <v>0</v>
      </c>
      <c r="L20" s="77">
        <f t="shared" si="1"/>
        <v>0</v>
      </c>
      <c r="M20" s="98">
        <f t="shared" si="1"/>
        <v>93025</v>
      </c>
      <c r="N20" s="78">
        <f t="shared" si="1"/>
        <v>0</v>
      </c>
      <c r="O20" s="77">
        <f t="shared" si="1"/>
        <v>0</v>
      </c>
      <c r="P20" s="98">
        <f t="shared" si="1"/>
        <v>8500</v>
      </c>
      <c r="Q20" s="78">
        <f t="shared" si="1"/>
        <v>0</v>
      </c>
      <c r="R20" s="77">
        <f t="shared" si="1"/>
        <v>0</v>
      </c>
      <c r="S20" s="98">
        <f t="shared" si="1"/>
        <v>16550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233480</v>
      </c>
      <c r="AC20" s="78">
        <f t="shared" si="1"/>
        <v>0</v>
      </c>
      <c r="AD20" s="77">
        <f t="shared" si="1"/>
        <v>0</v>
      </c>
      <c r="AE20" s="98">
        <f t="shared" si="1"/>
        <v>61351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60750</v>
      </c>
      <c r="AL20" s="78">
        <f t="shared" si="1"/>
        <v>0</v>
      </c>
      <c r="AM20" s="77">
        <f t="shared" si="1"/>
        <v>0</v>
      </c>
      <c r="AN20" s="98">
        <f t="shared" si="1"/>
        <v>1400</v>
      </c>
      <c r="AO20" s="78">
        <f t="shared" si="1"/>
        <v>0</v>
      </c>
      <c r="AP20" s="77">
        <f t="shared" si="1"/>
        <v>0</v>
      </c>
      <c r="AQ20" s="98">
        <f t="shared" si="1"/>
        <v>1850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33141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100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848186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25000</v>
      </c>
      <c r="Z24" s="89">
        <v>0</v>
      </c>
      <c r="AA24" s="101"/>
      <c r="AB24" s="97">
        <v>0</v>
      </c>
      <c r="AC24" s="89">
        <v>0</v>
      </c>
      <c r="AD24" s="101"/>
      <c r="AE24" s="97"/>
      <c r="AF24" s="89"/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1000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/>
      <c r="W27" s="89"/>
      <c r="X27" s="101"/>
      <c r="Y27" s="97">
        <v>1000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6000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26000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32000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52009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52009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52009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52009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118000</v>
      </c>
      <c r="BS50" s="89">
        <v>0</v>
      </c>
      <c r="BT50" s="101"/>
      <c r="BU50" s="76"/>
      <c r="BV50" s="85">
        <f t="shared" si="9"/>
        <v>118000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214000</v>
      </c>
      <c r="BS51" s="78">
        <f>BS49+BS50</f>
        <v>0</v>
      </c>
      <c r="BT51" s="77">
        <f>BT49+BT50</f>
        <v>0</v>
      </c>
      <c r="BU51" s="85"/>
      <c r="BV51" s="85">
        <f>BV49+BV50</f>
        <v>214000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309589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34450</v>
      </c>
      <c r="K53" s="86">
        <f t="shared" si="11"/>
        <v>0</v>
      </c>
      <c r="L53" s="86">
        <f t="shared" si="11"/>
        <v>0</v>
      </c>
      <c r="M53" s="86">
        <f t="shared" si="11"/>
        <v>93025</v>
      </c>
      <c r="N53" s="86">
        <f t="shared" si="11"/>
        <v>0</v>
      </c>
      <c r="O53" s="86">
        <f t="shared" si="11"/>
        <v>0</v>
      </c>
      <c r="P53" s="86">
        <f t="shared" si="11"/>
        <v>8500</v>
      </c>
      <c r="Q53" s="86">
        <f t="shared" si="11"/>
        <v>0</v>
      </c>
      <c r="R53" s="86">
        <f t="shared" si="11"/>
        <v>0</v>
      </c>
      <c r="S53" s="86">
        <f t="shared" si="11"/>
        <v>16550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26000</v>
      </c>
      <c r="Z53" s="86">
        <f t="shared" si="11"/>
        <v>0</v>
      </c>
      <c r="AA53" s="86">
        <f t="shared" si="11"/>
        <v>0</v>
      </c>
      <c r="AB53" s="86">
        <f t="shared" si="11"/>
        <v>233480</v>
      </c>
      <c r="AC53" s="86">
        <f t="shared" si="11"/>
        <v>0</v>
      </c>
      <c r="AD53" s="86">
        <f t="shared" si="11"/>
        <v>0</v>
      </c>
      <c r="AE53" s="86">
        <f t="shared" si="11"/>
        <v>61351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60750</v>
      </c>
      <c r="AL53" s="86">
        <f t="shared" si="11"/>
        <v>0</v>
      </c>
      <c r="AM53" s="86">
        <f t="shared" si="11"/>
        <v>0</v>
      </c>
      <c r="AN53" s="86">
        <f t="shared" si="11"/>
        <v>1400</v>
      </c>
      <c r="AO53" s="86">
        <f t="shared" si="11"/>
        <v>0</v>
      </c>
      <c r="AP53" s="86">
        <f t="shared" si="11"/>
        <v>0</v>
      </c>
      <c r="AQ53" s="86">
        <f t="shared" si="11"/>
        <v>1850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33141</v>
      </c>
      <c r="BJ53" s="86">
        <f t="shared" si="11"/>
        <v>0</v>
      </c>
      <c r="BK53" s="86">
        <f t="shared" si="11"/>
        <v>0</v>
      </c>
      <c r="BL53" s="86">
        <f t="shared" si="11"/>
        <v>52009</v>
      </c>
      <c r="BM53" s="86">
        <f t="shared" si="11"/>
        <v>0</v>
      </c>
      <c r="BN53" s="86">
        <f t="shared" si="11"/>
        <v>0</v>
      </c>
      <c r="BO53" s="86">
        <f t="shared" si="11"/>
        <v>100100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214000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1246195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2019-06-10T08:26:55Z</dcterms:modified>
  <cp:category/>
  <cp:version/>
  <cp:contentType/>
  <cp:contentStatus/>
</cp:coreProperties>
</file>