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<sst xmlns="http://schemas.openxmlformats.org/spreadsheetml/2006/main" count="870" uniqueCount="151">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</sst>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259662.1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575300</v>
      </c>
      <c r="E10" s="45">
        <v>602320.1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10000</v>
      </c>
      <c r="E13" s="45">
        <v>13306.869999999999</v>
      </c>
    </row>
    <row r="14" spans="2:5" ht="15">
      <c r="B14" s="13">
        <v>10301</v>
      </c>
      <c r="C14" s="54" t="s">
        <v>11</v>
      </c>
      <c r="D14" s="39">
        <v>112500</v>
      </c>
      <c r="E14" s="45">
        <v>112518.6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697800</v>
      </c>
      <c r="E16" s="51">
        <f>E10+E11+E12+E13+E14+E15</f>
        <v>728145.57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91140</v>
      </c>
      <c r="E18" s="45">
        <v>123927.18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91140</v>
      </c>
      <c r="E23" s="51">
        <f>E18+E19+E20+E21+E22</f>
        <v>123927.18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63700</v>
      </c>
      <c r="E25" s="45">
        <v>90026.77</v>
      </c>
    </row>
    <row r="26" spans="2:5" ht="15">
      <c r="B26" s="13">
        <v>30200</v>
      </c>
      <c r="C26" s="54" t="s">
        <v>28</v>
      </c>
      <c r="D26" s="39">
        <v>3000</v>
      </c>
      <c r="E26" s="45">
        <v>3000</v>
      </c>
    </row>
    <row r="27" spans="2:5" ht="15">
      <c r="B27" s="13">
        <v>30300</v>
      </c>
      <c r="C27" s="54" t="s">
        <v>29</v>
      </c>
      <c r="D27" s="39">
        <v>300</v>
      </c>
      <c r="E27" s="45">
        <v>316.55</v>
      </c>
    </row>
    <row r="28" spans="2:5" ht="15">
      <c r="B28" s="13">
        <v>30400</v>
      </c>
      <c r="C28" s="54" t="s">
        <v>30</v>
      </c>
      <c r="D28" s="49">
        <v>19800</v>
      </c>
      <c r="E28" s="45">
        <v>31800</v>
      </c>
    </row>
    <row r="29" spans="2:5" ht="15">
      <c r="B29" s="13">
        <v>30500</v>
      </c>
      <c r="C29" s="54" t="s">
        <v>31</v>
      </c>
      <c r="D29" s="60">
        <v>126880</v>
      </c>
      <c r="E29" s="50">
        <v>267940.42000000004</v>
      </c>
    </row>
    <row r="30" spans="2:5" ht="15.75" thickBot="1">
      <c r="B30" s="16">
        <v>30000</v>
      </c>
      <c r="C30" s="15" t="s">
        <v>32</v>
      </c>
      <c r="D30" s="48">
        <f>D25+D26+D27+D28+D29</f>
        <v>213680</v>
      </c>
      <c r="E30" s="51">
        <f>E25+E26+E27+E28+E29</f>
        <v>393083.74000000005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16000</v>
      </c>
      <c r="E35" s="45">
        <v>17500</v>
      </c>
    </row>
    <row r="36" spans="2:5" ht="15">
      <c r="B36" s="13">
        <v>40500</v>
      </c>
      <c r="C36" s="54" t="s">
        <v>39</v>
      </c>
      <c r="D36" s="49">
        <v>34000</v>
      </c>
      <c r="E36" s="50">
        <v>48130.45</v>
      </c>
    </row>
    <row r="37" spans="2:5" ht="15.75" thickBot="1">
      <c r="B37" s="16">
        <v>40000</v>
      </c>
      <c r="C37" s="15" t="s">
        <v>40</v>
      </c>
      <c r="D37" s="48">
        <f>D32+D33+D34+D35+D36</f>
        <v>50000</v>
      </c>
      <c r="E37" s="51">
        <f>E32+E33+E34+E35+E36</f>
        <v>65630.45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</v>
      </c>
      <c r="E51" s="62">
        <v>50000</v>
      </c>
    </row>
    <row r="52" spans="2:5" ht="15.75" thickBot="1">
      <c r="B52" s="16">
        <v>70000</v>
      </c>
      <c r="C52" s="15" t="s">
        <v>58</v>
      </c>
      <c r="D52" s="48">
        <f>D51</f>
        <v>50000</v>
      </c>
      <c r="E52" s="51">
        <f>E51</f>
        <v>50000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203000</v>
      </c>
      <c r="E54" s="45">
        <v>203096.22</v>
      </c>
    </row>
    <row r="55" spans="2:5" ht="15">
      <c r="B55" s="13">
        <v>90200</v>
      </c>
      <c r="C55" s="54" t="s">
        <v>62</v>
      </c>
      <c r="D55" s="61">
        <v>88000</v>
      </c>
      <c r="E55" s="62">
        <v>116167.09</v>
      </c>
    </row>
    <row r="56" spans="2:5" ht="15.75" thickBot="1">
      <c r="B56" s="16">
        <v>90000</v>
      </c>
      <c r="C56" s="15" t="s">
        <v>63</v>
      </c>
      <c r="D56" s="48">
        <f>D54+D55</f>
        <v>291000</v>
      </c>
      <c r="E56" s="51">
        <f>E54+E55</f>
        <v>319263.31</v>
      </c>
    </row>
    <row r="57" spans="2:5" ht="16.5" thickBot="1" thickTop="1">
      <c r="B57" s="109" t="s">
        <v>64</v>
      </c>
      <c r="C57" s="110"/>
      <c r="D57" s="52">
        <f>D16+D23+D30+D37+D43+D49+D52+D56</f>
        <v>1393620</v>
      </c>
      <c r="E57" s="55">
        <f>E16+E23+E30+E37+E43+E49+E52+E56</f>
        <v>1680050.25</v>
      </c>
    </row>
    <row r="58" spans="2:5" ht="16.5" thickBot="1" thickTop="1">
      <c r="B58" s="109" t="s">
        <v>65</v>
      </c>
      <c r="C58" s="110"/>
      <c r="D58" s="52">
        <f>D57+D5+D6+D7+D8</f>
        <v>1393620</v>
      </c>
      <c r="E58" s="55">
        <f>E57+E5+E6+E7+E8</f>
        <v>1939712.35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575800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10000</v>
      </c>
      <c r="E13" s="45"/>
    </row>
    <row r="14" spans="2:5" ht="15">
      <c r="B14" s="13">
        <v>10301</v>
      </c>
      <c r="C14" s="54" t="s">
        <v>11</v>
      </c>
      <c r="D14" s="39">
        <v>116000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701800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81950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81950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65887</v>
      </c>
      <c r="E25" s="45"/>
    </row>
    <row r="26" spans="2:5" ht="15">
      <c r="B26" s="13">
        <v>30200</v>
      </c>
      <c r="C26" s="54" t="s">
        <v>28</v>
      </c>
      <c r="D26" s="39">
        <v>4000</v>
      </c>
      <c r="E26" s="45"/>
    </row>
    <row r="27" spans="2:5" ht="15">
      <c r="B27" s="13">
        <v>30300</v>
      </c>
      <c r="C27" s="54" t="s">
        <v>29</v>
      </c>
      <c r="D27" s="39">
        <v>300</v>
      </c>
      <c r="E27" s="45"/>
    </row>
    <row r="28" spans="2:5" ht="15">
      <c r="B28" s="13">
        <v>30400</v>
      </c>
      <c r="C28" s="54" t="s">
        <v>30</v>
      </c>
      <c r="D28" s="49">
        <v>19800</v>
      </c>
      <c r="E28" s="45"/>
    </row>
    <row r="29" spans="2:5" ht="15">
      <c r="B29" s="13">
        <v>30500</v>
      </c>
      <c r="C29" s="54" t="s">
        <v>31</v>
      </c>
      <c r="D29" s="60">
        <v>105540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195527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15000</v>
      </c>
      <c r="E35" s="45"/>
    </row>
    <row r="36" spans="2:5" ht="15">
      <c r="B36" s="13">
        <v>40500</v>
      </c>
      <c r="C36" s="54" t="s">
        <v>39</v>
      </c>
      <c r="D36" s="49">
        <v>27000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42000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203000</v>
      </c>
      <c r="E54" s="45"/>
    </row>
    <row r="55" spans="2:5" ht="15">
      <c r="B55" s="13">
        <v>90200</v>
      </c>
      <c r="C55" s="54" t="s">
        <v>62</v>
      </c>
      <c r="D55" s="61">
        <v>88000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291000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1362277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1362277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575800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10000</v>
      </c>
      <c r="E13" s="45"/>
    </row>
    <row r="14" spans="2:5" ht="15">
      <c r="B14" s="13">
        <v>10301</v>
      </c>
      <c r="C14" s="54" t="s">
        <v>11</v>
      </c>
      <c r="D14" s="39">
        <v>118000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703800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79950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79950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65949</v>
      </c>
      <c r="E25" s="45"/>
    </row>
    <row r="26" spans="2:5" ht="15">
      <c r="B26" s="13">
        <v>30200</v>
      </c>
      <c r="C26" s="54" t="s">
        <v>28</v>
      </c>
      <c r="D26" s="39">
        <v>4000</v>
      </c>
      <c r="E26" s="45"/>
    </row>
    <row r="27" spans="2:5" ht="15">
      <c r="B27" s="13">
        <v>30300</v>
      </c>
      <c r="C27" s="54" t="s">
        <v>29</v>
      </c>
      <c r="D27" s="39">
        <v>300</v>
      </c>
      <c r="E27" s="45"/>
    </row>
    <row r="28" spans="2:5" ht="15">
      <c r="B28" s="13">
        <v>30400</v>
      </c>
      <c r="C28" s="54" t="s">
        <v>30</v>
      </c>
      <c r="D28" s="49">
        <v>19800</v>
      </c>
      <c r="E28" s="45"/>
    </row>
    <row r="29" spans="2:5" ht="15">
      <c r="B29" s="13">
        <v>30500</v>
      </c>
      <c r="C29" s="54" t="s">
        <v>31</v>
      </c>
      <c r="D29" s="60">
        <v>105140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195189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14000</v>
      </c>
      <c r="E35" s="45"/>
    </row>
    <row r="36" spans="2:5" ht="15">
      <c r="B36" s="13">
        <v>40500</v>
      </c>
      <c r="C36" s="54" t="s">
        <v>39</v>
      </c>
      <c r="D36" s="49">
        <v>27000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41000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203000</v>
      </c>
      <c r="E54" s="45"/>
    </row>
    <row r="55" spans="2:5" ht="15">
      <c r="B55" s="13">
        <v>90200</v>
      </c>
      <c r="C55" s="54" t="s">
        <v>62</v>
      </c>
      <c r="D55" s="61">
        <v>88000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291000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1360939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1360939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89780</v>
      </c>
      <c r="E10" s="89">
        <v>0</v>
      </c>
      <c r="F10" s="90">
        <v>98593.48999999999</v>
      </c>
      <c r="G10" s="88"/>
      <c r="H10" s="89"/>
      <c r="I10" s="90"/>
      <c r="J10" s="97">
        <v>35000</v>
      </c>
      <c r="K10" s="89">
        <v>0</v>
      </c>
      <c r="L10" s="101">
        <v>35132</v>
      </c>
      <c r="M10" s="91">
        <v>29870</v>
      </c>
      <c r="N10" s="89">
        <v>0</v>
      </c>
      <c r="O10" s="90">
        <v>29870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27040</v>
      </c>
      <c r="AC10" s="89">
        <v>0</v>
      </c>
      <c r="AD10" s="90">
        <v>27072.69</v>
      </c>
      <c r="AE10" s="91"/>
      <c r="AF10" s="89"/>
      <c r="AG10" s="90"/>
      <c r="AH10" s="91"/>
      <c r="AI10" s="89"/>
      <c r="AJ10" s="90"/>
      <c r="AK10" s="91">
        <v>1000</v>
      </c>
      <c r="AL10" s="89">
        <v>0</v>
      </c>
      <c r="AM10" s="90">
        <v>1000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182690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191668.18</v>
      </c>
    </row>
    <row r="11" spans="2:76" ht="15">
      <c r="B11" s="13">
        <v>102</v>
      </c>
      <c r="C11" s="25" t="s">
        <v>92</v>
      </c>
      <c r="D11" s="88">
        <v>17970</v>
      </c>
      <c r="E11" s="89">
        <v>0</v>
      </c>
      <c r="F11" s="90">
        <v>22676.170000000002</v>
      </c>
      <c r="G11" s="88"/>
      <c r="H11" s="89"/>
      <c r="I11" s="90"/>
      <c r="J11" s="97">
        <v>2350</v>
      </c>
      <c r="K11" s="89">
        <v>0</v>
      </c>
      <c r="L11" s="101">
        <v>2350</v>
      </c>
      <c r="M11" s="91">
        <v>1950</v>
      </c>
      <c r="N11" s="89">
        <v>0</v>
      </c>
      <c r="O11" s="90">
        <v>1950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1800</v>
      </c>
      <c r="AC11" s="89">
        <v>0</v>
      </c>
      <c r="AD11" s="90">
        <v>1800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24070</v>
      </c>
      <c r="BW11" s="77">
        <f t="shared" si="1"/>
        <v>0</v>
      </c>
      <c r="BX11" s="79">
        <f t="shared" si="2"/>
        <v>28776.170000000002</v>
      </c>
    </row>
    <row r="12" spans="2:76" ht="15">
      <c r="B12" s="13">
        <v>103</v>
      </c>
      <c r="C12" s="25" t="s">
        <v>93</v>
      </c>
      <c r="D12" s="88">
        <v>139285</v>
      </c>
      <c r="E12" s="89">
        <v>0</v>
      </c>
      <c r="F12" s="90">
        <v>183387.90999999997</v>
      </c>
      <c r="G12" s="88"/>
      <c r="H12" s="89"/>
      <c r="I12" s="90"/>
      <c r="J12" s="97">
        <v>0</v>
      </c>
      <c r="K12" s="89">
        <v>0</v>
      </c>
      <c r="L12" s="101">
        <v>407.46</v>
      </c>
      <c r="M12" s="91">
        <v>57950</v>
      </c>
      <c r="N12" s="89">
        <v>0</v>
      </c>
      <c r="O12" s="90">
        <v>73812.90000000001</v>
      </c>
      <c r="P12" s="91">
        <v>5300</v>
      </c>
      <c r="Q12" s="89">
        <v>0</v>
      </c>
      <c r="R12" s="90">
        <v>6483.31</v>
      </c>
      <c r="S12" s="91">
        <v>12800</v>
      </c>
      <c r="T12" s="89">
        <v>0</v>
      </c>
      <c r="U12" s="90">
        <v>16968.510000000002</v>
      </c>
      <c r="V12" s="91">
        <v>0</v>
      </c>
      <c r="W12" s="89">
        <v>0</v>
      </c>
      <c r="X12" s="90">
        <v>366</v>
      </c>
      <c r="Y12" s="91">
        <v>3900</v>
      </c>
      <c r="Z12" s="89">
        <v>0</v>
      </c>
      <c r="AA12" s="90">
        <v>8900</v>
      </c>
      <c r="AB12" s="91">
        <v>161900</v>
      </c>
      <c r="AC12" s="89">
        <v>0</v>
      </c>
      <c r="AD12" s="90">
        <v>189735.38999999998</v>
      </c>
      <c r="AE12" s="91">
        <v>40700</v>
      </c>
      <c r="AF12" s="89">
        <v>0</v>
      </c>
      <c r="AG12" s="90">
        <v>56563.05</v>
      </c>
      <c r="AH12" s="91">
        <v>300</v>
      </c>
      <c r="AI12" s="89">
        <v>0</v>
      </c>
      <c r="AJ12" s="90">
        <v>300</v>
      </c>
      <c r="AK12" s="91">
        <v>3400</v>
      </c>
      <c r="AL12" s="89">
        <v>0</v>
      </c>
      <c r="AM12" s="90">
        <v>4968.51</v>
      </c>
      <c r="AN12" s="91">
        <v>0</v>
      </c>
      <c r="AO12" s="89">
        <v>0</v>
      </c>
      <c r="AP12" s="90">
        <v>0</v>
      </c>
      <c r="AQ12" s="91">
        <v>760</v>
      </c>
      <c r="AR12" s="89">
        <v>0</v>
      </c>
      <c r="AS12" s="90">
        <v>765.1800000000001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1300</v>
      </c>
      <c r="BJ12" s="89">
        <v>0</v>
      </c>
      <c r="BK12" s="90">
        <v>0</v>
      </c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427595</v>
      </c>
      <c r="BW12" s="77">
        <f t="shared" si="1"/>
        <v>0</v>
      </c>
      <c r="BX12" s="79">
        <f t="shared" si="2"/>
        <v>542658.2200000001</v>
      </c>
    </row>
    <row r="13" spans="2:76" ht="15">
      <c r="B13" s="13">
        <v>104</v>
      </c>
      <c r="C13" s="25" t="s">
        <v>19</v>
      </c>
      <c r="D13" s="88">
        <v>120700</v>
      </c>
      <c r="E13" s="89">
        <v>0</v>
      </c>
      <c r="F13" s="90">
        <v>127409</v>
      </c>
      <c r="G13" s="88"/>
      <c r="H13" s="89"/>
      <c r="I13" s="90"/>
      <c r="J13" s="97">
        <v>1000</v>
      </c>
      <c r="K13" s="89">
        <v>0</v>
      </c>
      <c r="L13" s="101">
        <v>1000</v>
      </c>
      <c r="M13" s="91">
        <v>40050</v>
      </c>
      <c r="N13" s="89">
        <v>0</v>
      </c>
      <c r="O13" s="90">
        <v>40836.6</v>
      </c>
      <c r="P13" s="91"/>
      <c r="Q13" s="89"/>
      <c r="R13" s="90"/>
      <c r="S13" s="91">
        <v>1500</v>
      </c>
      <c r="T13" s="89">
        <v>0</v>
      </c>
      <c r="U13" s="90">
        <v>1500</v>
      </c>
      <c r="V13" s="91">
        <v>0</v>
      </c>
      <c r="W13" s="89">
        <v>0</v>
      </c>
      <c r="X13" s="90">
        <v>0</v>
      </c>
      <c r="Y13" s="91"/>
      <c r="Z13" s="89"/>
      <c r="AA13" s="90"/>
      <c r="AB13" s="91">
        <v>10000</v>
      </c>
      <c r="AC13" s="89">
        <v>0</v>
      </c>
      <c r="AD13" s="90">
        <v>11630.55</v>
      </c>
      <c r="AE13" s="91">
        <v>6850</v>
      </c>
      <c r="AF13" s="89">
        <v>0</v>
      </c>
      <c r="AG13" s="90">
        <v>6850</v>
      </c>
      <c r="AH13" s="91"/>
      <c r="AI13" s="89"/>
      <c r="AJ13" s="90"/>
      <c r="AK13" s="91">
        <v>53900</v>
      </c>
      <c r="AL13" s="89">
        <v>0</v>
      </c>
      <c r="AM13" s="90">
        <v>65491.26</v>
      </c>
      <c r="AN13" s="91">
        <v>2000</v>
      </c>
      <c r="AO13" s="89">
        <v>0</v>
      </c>
      <c r="AP13" s="90">
        <v>2000</v>
      </c>
      <c r="AQ13" s="91">
        <v>1300</v>
      </c>
      <c r="AR13" s="89">
        <v>0</v>
      </c>
      <c r="AS13" s="90">
        <v>2678.58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237300</v>
      </c>
      <c r="BW13" s="77">
        <f t="shared" si="1"/>
        <v>0</v>
      </c>
      <c r="BX13" s="79">
        <f t="shared" si="2"/>
        <v>259395.99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7477</v>
      </c>
      <c r="E16" s="89">
        <v>0</v>
      </c>
      <c r="F16" s="90">
        <v>7477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0</v>
      </c>
      <c r="T16" s="89">
        <v>0</v>
      </c>
      <c r="U16" s="90">
        <v>0</v>
      </c>
      <c r="V16" s="91"/>
      <c r="W16" s="89"/>
      <c r="X16" s="90"/>
      <c r="Y16" s="97"/>
      <c r="Z16" s="89"/>
      <c r="AA16" s="101"/>
      <c r="AB16" s="91">
        <v>255</v>
      </c>
      <c r="AC16" s="89">
        <v>0</v>
      </c>
      <c r="AD16" s="90">
        <v>255</v>
      </c>
      <c r="AE16" s="97">
        <v>7907</v>
      </c>
      <c r="AF16" s="89">
        <v>0</v>
      </c>
      <c r="AG16" s="101">
        <v>7907</v>
      </c>
      <c r="AH16" s="97"/>
      <c r="AI16" s="89"/>
      <c r="AJ16" s="101"/>
      <c r="AK16" s="97">
        <v>2796</v>
      </c>
      <c r="AL16" s="89">
        <v>0</v>
      </c>
      <c r="AM16" s="101">
        <v>2796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100</v>
      </c>
      <c r="BP16" s="89">
        <v>0</v>
      </c>
      <c r="BQ16" s="90">
        <v>100</v>
      </c>
      <c r="BR16" s="97"/>
      <c r="BS16" s="89"/>
      <c r="BT16" s="101"/>
      <c r="BU16" s="76"/>
      <c r="BV16" s="85">
        <f t="shared" si="0"/>
        <v>18535</v>
      </c>
      <c r="BW16" s="77">
        <f t="shared" si="1"/>
        <v>0</v>
      </c>
      <c r="BX16" s="79">
        <f t="shared" si="2"/>
        <v>18535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26500</v>
      </c>
      <c r="E18" s="89">
        <v>0</v>
      </c>
      <c r="F18" s="90">
        <v>42272.25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500</v>
      </c>
      <c r="AL18" s="89">
        <v>0</v>
      </c>
      <c r="AM18" s="101">
        <v>500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27000</v>
      </c>
      <c r="BW18" s="77">
        <f t="shared" si="1"/>
        <v>0</v>
      </c>
      <c r="BX18" s="79">
        <f t="shared" si="2"/>
        <v>42772.25</v>
      </c>
    </row>
    <row r="19" spans="2:76" ht="15">
      <c r="B19" s="13">
        <v>110</v>
      </c>
      <c r="C19" s="25" t="s">
        <v>98</v>
      </c>
      <c r="D19" s="88">
        <v>14300</v>
      </c>
      <c r="E19" s="89">
        <v>0</v>
      </c>
      <c r="F19" s="90">
        <v>16508.48</v>
      </c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22600</v>
      </c>
      <c r="BJ19" s="89">
        <v>0</v>
      </c>
      <c r="BK19" s="101">
        <v>3000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36900</v>
      </c>
      <c r="BW19" s="77">
        <f t="shared" si="1"/>
        <v>0</v>
      </c>
      <c r="BX19" s="79">
        <f t="shared" si="2"/>
        <v>19508.48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416012</v>
      </c>
      <c r="E20" s="78">
        <f t="shared" si="3"/>
        <v>0</v>
      </c>
      <c r="F20" s="79">
        <f t="shared" si="3"/>
        <v>498324.29999999993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38350</v>
      </c>
      <c r="K20" s="78">
        <f t="shared" si="3"/>
        <v>0</v>
      </c>
      <c r="L20" s="77">
        <f t="shared" si="3"/>
        <v>38889.46</v>
      </c>
      <c r="M20" s="98">
        <f t="shared" si="3"/>
        <v>129820</v>
      </c>
      <c r="N20" s="78">
        <f t="shared" si="3"/>
        <v>0</v>
      </c>
      <c r="O20" s="77">
        <f t="shared" si="3"/>
        <v>146469.5</v>
      </c>
      <c r="P20" s="98">
        <f t="shared" si="3"/>
        <v>5300</v>
      </c>
      <c r="Q20" s="78">
        <f t="shared" si="3"/>
        <v>0</v>
      </c>
      <c r="R20" s="77">
        <f t="shared" si="3"/>
        <v>6483.31</v>
      </c>
      <c r="S20" s="98">
        <f t="shared" si="3"/>
        <v>14300</v>
      </c>
      <c r="T20" s="78">
        <f t="shared" si="3"/>
        <v>0</v>
      </c>
      <c r="U20" s="77">
        <f t="shared" si="3"/>
        <v>18468.510000000002</v>
      </c>
      <c r="V20" s="98">
        <f t="shared" si="3"/>
        <v>0</v>
      </c>
      <c r="W20" s="78">
        <f t="shared" si="3"/>
        <v>0</v>
      </c>
      <c r="X20" s="77">
        <f t="shared" si="3"/>
        <v>366</v>
      </c>
      <c r="Y20" s="98">
        <f t="shared" si="3"/>
        <v>3900</v>
      </c>
      <c r="Z20" s="78">
        <f t="shared" si="3"/>
        <v>0</v>
      </c>
      <c r="AA20" s="77">
        <f t="shared" si="3"/>
        <v>8900</v>
      </c>
      <c r="AB20" s="98">
        <f t="shared" si="3"/>
        <v>200995</v>
      </c>
      <c r="AC20" s="78">
        <f t="shared" si="3"/>
        <v>0</v>
      </c>
      <c r="AD20" s="77">
        <f t="shared" si="3"/>
        <v>230493.62999999998</v>
      </c>
      <c r="AE20" s="98">
        <f t="shared" si="3"/>
        <v>55457</v>
      </c>
      <c r="AF20" s="78">
        <f t="shared" si="3"/>
        <v>0</v>
      </c>
      <c r="AG20" s="77">
        <f t="shared" si="3"/>
        <v>71320.05</v>
      </c>
      <c r="AH20" s="98">
        <f t="shared" si="3"/>
        <v>300</v>
      </c>
      <c r="AI20" s="78">
        <f t="shared" si="3"/>
        <v>0</v>
      </c>
      <c r="AJ20" s="77">
        <f t="shared" si="3"/>
        <v>300</v>
      </c>
      <c r="AK20" s="98">
        <f t="shared" si="3"/>
        <v>61596</v>
      </c>
      <c r="AL20" s="78">
        <f t="shared" si="3"/>
        <v>0</v>
      </c>
      <c r="AM20" s="77">
        <f t="shared" si="3"/>
        <v>74755.77</v>
      </c>
      <c r="AN20" s="98">
        <f t="shared" si="3"/>
        <v>2000</v>
      </c>
      <c r="AO20" s="78">
        <f t="shared" si="3"/>
        <v>0</v>
      </c>
      <c r="AP20" s="77">
        <f t="shared" si="3"/>
        <v>2000</v>
      </c>
      <c r="AQ20" s="98">
        <f t="shared" si="3"/>
        <v>2060</v>
      </c>
      <c r="AR20" s="78">
        <f t="shared" si="3"/>
        <v>0</v>
      </c>
      <c r="AS20" s="77">
        <f t="shared" si="3"/>
        <v>3443.76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23900</v>
      </c>
      <c r="BJ20" s="78">
        <f t="shared" si="3"/>
        <v>0</v>
      </c>
      <c r="BK20" s="77">
        <f t="shared" si="3"/>
        <v>3000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100</v>
      </c>
      <c r="BP20" s="78">
        <f t="shared" si="3"/>
        <v>0</v>
      </c>
      <c r="BQ20" s="77">
        <f t="shared" si="3"/>
        <v>100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954090</v>
      </c>
      <c r="BW20" s="77">
        <f>BW10+BW11+BW12+BW13+BW14+BW15+BW16+BW17+BW18+BW19</f>
        <v>0</v>
      </c>
      <c r="BX20" s="95">
        <f>BX10+BX11+BX12+BX13+BX14+BX15+BX16+BX17+BX18+BX19</f>
        <v>1103314.29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4000</v>
      </c>
      <c r="E24" s="89">
        <v>0</v>
      </c>
      <c r="F24" s="90">
        <v>57285.11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45000</v>
      </c>
      <c r="T24" s="89">
        <v>0</v>
      </c>
      <c r="U24" s="101">
        <v>45000</v>
      </c>
      <c r="V24" s="97"/>
      <c r="W24" s="89"/>
      <c r="X24" s="101"/>
      <c r="Y24" s="97">
        <v>0</v>
      </c>
      <c r="Z24" s="89">
        <v>0</v>
      </c>
      <c r="AA24" s="101">
        <v>47495.82</v>
      </c>
      <c r="AB24" s="97">
        <v>0</v>
      </c>
      <c r="AC24" s="89">
        <v>0</v>
      </c>
      <c r="AD24" s="101">
        <v>3957.68</v>
      </c>
      <c r="AE24" s="97"/>
      <c r="AF24" s="89"/>
      <c r="AG24" s="101"/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49000</v>
      </c>
      <c r="BW24" s="77">
        <f t="shared" si="4"/>
        <v>0</v>
      </c>
      <c r="BX24" s="79">
        <f t="shared" si="4"/>
        <v>153738.61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0</v>
      </c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4800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>
        <v>0</v>
      </c>
      <c r="Q27" s="89">
        <v>0</v>
      </c>
      <c r="R27" s="101">
        <v>3600</v>
      </c>
      <c r="S27" s="97">
        <v>0</v>
      </c>
      <c r="T27" s="89">
        <v>0</v>
      </c>
      <c r="U27" s="101">
        <v>0</v>
      </c>
      <c r="V27" s="97"/>
      <c r="W27" s="89"/>
      <c r="X27" s="101"/>
      <c r="Y27" s="97">
        <v>1000</v>
      </c>
      <c r="Z27" s="89">
        <v>0</v>
      </c>
      <c r="AA27" s="101">
        <v>1000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1000</v>
      </c>
      <c r="BW27" s="77">
        <f t="shared" si="4"/>
        <v>0</v>
      </c>
      <c r="BX27" s="79">
        <f t="shared" si="4"/>
        <v>9400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4000</v>
      </c>
      <c r="E28" s="78">
        <f t="shared" si="5"/>
        <v>0</v>
      </c>
      <c r="F28" s="79">
        <f t="shared" si="5"/>
        <v>62085.11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3600</v>
      </c>
      <c r="S28" s="98">
        <f t="shared" si="5"/>
        <v>45000</v>
      </c>
      <c r="T28" s="78">
        <f t="shared" si="5"/>
        <v>0</v>
      </c>
      <c r="U28" s="77">
        <f t="shared" si="5"/>
        <v>45000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1000</v>
      </c>
      <c r="Z28" s="78">
        <f t="shared" si="5"/>
        <v>0</v>
      </c>
      <c r="AA28" s="77">
        <f t="shared" si="5"/>
        <v>48495.82</v>
      </c>
      <c r="AB28" s="98">
        <f t="shared" si="5"/>
        <v>0</v>
      </c>
      <c r="AC28" s="78">
        <f t="shared" si="5"/>
        <v>0</v>
      </c>
      <c r="AD28" s="77">
        <f t="shared" si="5"/>
        <v>3957.68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50000</v>
      </c>
      <c r="BW28" s="77">
        <f>BW23+BW24+BW25+BW26+BW27</f>
        <v>0</v>
      </c>
      <c r="BX28" s="95">
        <f>BX23+BX24+BX25+BX26+BX27</f>
        <v>163138.61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48530</v>
      </c>
      <c r="BM40" s="89">
        <v>0</v>
      </c>
      <c r="BN40" s="101">
        <v>48530</v>
      </c>
      <c r="BO40" s="97"/>
      <c r="BP40" s="89"/>
      <c r="BQ40" s="101"/>
      <c r="BR40" s="97"/>
      <c r="BS40" s="89"/>
      <c r="BT40" s="101"/>
      <c r="BU40" s="76"/>
      <c r="BV40" s="85">
        <f t="shared" si="10"/>
        <v>48530</v>
      </c>
      <c r="BW40" s="77">
        <f t="shared" si="10"/>
        <v>0</v>
      </c>
      <c r="BX40" s="79">
        <f t="shared" si="10"/>
        <v>48530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48530</v>
      </c>
      <c r="BM42" s="78">
        <f t="shared" si="12"/>
        <v>0</v>
      </c>
      <c r="BN42" s="77">
        <f t="shared" si="12"/>
        <v>48530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48530</v>
      </c>
      <c r="BW42" s="77">
        <f>BW38+BW39+BW40+BW41</f>
        <v>0</v>
      </c>
      <c r="BX42" s="95">
        <f>BX38+BX39+BX40+BX41</f>
        <v>48530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</v>
      </c>
      <c r="BP45" s="89">
        <v>0</v>
      </c>
      <c r="BQ45" s="101">
        <v>50000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50000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50000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50000</v>
      </c>
      <c r="BP46" s="78">
        <f>BP45</f>
        <v>0</v>
      </c>
      <c r="BQ46" s="95">
        <f>BQ45</f>
        <v>50000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</v>
      </c>
      <c r="BW46" s="77">
        <f>BW45</f>
        <v>0</v>
      </c>
      <c r="BX46" s="95">
        <f>BX45</f>
        <v>50000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203000</v>
      </c>
      <c r="BS49" s="89">
        <v>0</v>
      </c>
      <c r="BT49" s="101">
        <v>230648.08000000002</v>
      </c>
      <c r="BU49" s="76"/>
      <c r="BV49" s="85">
        <f aca="true" t="shared" si="15" ref="BV49:BX50">D49+G49+J49+M49+P49+S49+V49+Y49+AB49+AE49+AH49+AK49+AN49+AQ49+AT49+AW49+AZ49+BC49+BF49+BI49+BL49+BO49+BR49</f>
        <v>203000</v>
      </c>
      <c r="BW49" s="77">
        <f t="shared" si="15"/>
        <v>0</v>
      </c>
      <c r="BX49" s="79">
        <f t="shared" si="15"/>
        <v>230648.08000000002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88000</v>
      </c>
      <c r="BS50" s="89">
        <v>0</v>
      </c>
      <c r="BT50" s="101">
        <v>91225.04</v>
      </c>
      <c r="BU50" s="76"/>
      <c r="BV50" s="85">
        <f t="shared" si="15"/>
        <v>88000</v>
      </c>
      <c r="BW50" s="77">
        <f t="shared" si="15"/>
        <v>0</v>
      </c>
      <c r="BX50" s="79">
        <f t="shared" si="15"/>
        <v>91225.04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291000</v>
      </c>
      <c r="BS51" s="78">
        <f>BS49+BS50</f>
        <v>0</v>
      </c>
      <c r="BT51" s="77">
        <f>BT49+BT50</f>
        <v>321873.12</v>
      </c>
      <c r="BU51" s="85"/>
      <c r="BV51" s="85">
        <f>BV49+BV50</f>
        <v>291000</v>
      </c>
      <c r="BW51" s="77">
        <f>BW49+BW50</f>
        <v>0</v>
      </c>
      <c r="BX51" s="95">
        <f>BX49+BX50</f>
        <v>321873.12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420012</v>
      </c>
      <c r="E53" s="86">
        <f t="shared" si="18"/>
        <v>0</v>
      </c>
      <c r="F53" s="86">
        <f t="shared" si="18"/>
        <v>560409.4099999999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38350</v>
      </c>
      <c r="K53" s="86">
        <f t="shared" si="18"/>
        <v>0</v>
      </c>
      <c r="L53" s="86">
        <f t="shared" si="18"/>
        <v>38889.46</v>
      </c>
      <c r="M53" s="86">
        <f t="shared" si="18"/>
        <v>129820</v>
      </c>
      <c r="N53" s="86">
        <f t="shared" si="18"/>
        <v>0</v>
      </c>
      <c r="O53" s="86">
        <f t="shared" si="18"/>
        <v>146469.5</v>
      </c>
      <c r="P53" s="86">
        <f t="shared" si="18"/>
        <v>5300</v>
      </c>
      <c r="Q53" s="86">
        <f t="shared" si="18"/>
        <v>0</v>
      </c>
      <c r="R53" s="86">
        <f t="shared" si="18"/>
        <v>10083.310000000001</v>
      </c>
      <c r="S53" s="86">
        <f t="shared" si="18"/>
        <v>59300</v>
      </c>
      <c r="T53" s="86">
        <f t="shared" si="18"/>
        <v>0</v>
      </c>
      <c r="U53" s="86">
        <f t="shared" si="18"/>
        <v>63468.51</v>
      </c>
      <c r="V53" s="86">
        <f t="shared" si="18"/>
        <v>0</v>
      </c>
      <c r="W53" s="86">
        <f t="shared" si="18"/>
        <v>0</v>
      </c>
      <c r="X53" s="86">
        <f t="shared" si="18"/>
        <v>366</v>
      </c>
      <c r="Y53" s="86">
        <f t="shared" si="18"/>
        <v>4900</v>
      </c>
      <c r="Z53" s="86">
        <f t="shared" si="18"/>
        <v>0</v>
      </c>
      <c r="AA53" s="86">
        <f t="shared" si="18"/>
        <v>57395.82</v>
      </c>
      <c r="AB53" s="86">
        <f t="shared" si="18"/>
        <v>200995</v>
      </c>
      <c r="AC53" s="86">
        <f t="shared" si="18"/>
        <v>0</v>
      </c>
      <c r="AD53" s="86">
        <f t="shared" si="18"/>
        <v>234451.30999999997</v>
      </c>
      <c r="AE53" s="86">
        <f t="shared" si="18"/>
        <v>55457</v>
      </c>
      <c r="AF53" s="86">
        <f t="shared" si="18"/>
        <v>0</v>
      </c>
      <c r="AG53" s="86">
        <f t="shared" si="18"/>
        <v>71320.05</v>
      </c>
      <c r="AH53" s="86">
        <f t="shared" si="18"/>
        <v>300</v>
      </c>
      <c r="AI53" s="86">
        <f t="shared" si="18"/>
        <v>0</v>
      </c>
      <c r="AJ53" s="86">
        <f aca="true" t="shared" si="19" ref="AJ53:BT53">AJ20+AJ28+AJ35+AJ42+AJ46+AJ51</f>
        <v>300</v>
      </c>
      <c r="AK53" s="86">
        <f t="shared" si="19"/>
        <v>61596</v>
      </c>
      <c r="AL53" s="86">
        <f t="shared" si="19"/>
        <v>0</v>
      </c>
      <c r="AM53" s="86">
        <f t="shared" si="19"/>
        <v>74755.77</v>
      </c>
      <c r="AN53" s="86">
        <f t="shared" si="19"/>
        <v>2000</v>
      </c>
      <c r="AO53" s="86">
        <f t="shared" si="19"/>
        <v>0</v>
      </c>
      <c r="AP53" s="86">
        <f t="shared" si="19"/>
        <v>2000</v>
      </c>
      <c r="AQ53" s="86">
        <f t="shared" si="19"/>
        <v>2060</v>
      </c>
      <c r="AR53" s="86">
        <f t="shared" si="19"/>
        <v>0</v>
      </c>
      <c r="AS53" s="86">
        <f t="shared" si="19"/>
        <v>3443.76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23900</v>
      </c>
      <c r="BJ53" s="86">
        <f t="shared" si="19"/>
        <v>0</v>
      </c>
      <c r="BK53" s="86">
        <f t="shared" si="19"/>
        <v>3000</v>
      </c>
      <c r="BL53" s="86">
        <f t="shared" si="19"/>
        <v>48530</v>
      </c>
      <c r="BM53" s="86">
        <f t="shared" si="19"/>
        <v>0</v>
      </c>
      <c r="BN53" s="86">
        <f t="shared" si="19"/>
        <v>48530</v>
      </c>
      <c r="BO53" s="86">
        <f t="shared" si="19"/>
        <v>50100</v>
      </c>
      <c r="BP53" s="86">
        <f t="shared" si="19"/>
        <v>0</v>
      </c>
      <c r="BQ53" s="86">
        <f t="shared" si="19"/>
        <v>50100</v>
      </c>
      <c r="BR53" s="86">
        <f t="shared" si="19"/>
        <v>291000</v>
      </c>
      <c r="BS53" s="86">
        <f t="shared" si="19"/>
        <v>0</v>
      </c>
      <c r="BT53" s="86">
        <f t="shared" si="19"/>
        <v>321873.12</v>
      </c>
      <c r="BU53" s="86">
        <f>BU8</f>
        <v>0</v>
      </c>
      <c r="BV53" s="102">
        <f>BV8+BV20+BV28+BV35+BV42+BV46+BV51</f>
        <v>1393620</v>
      </c>
      <c r="BW53" s="87">
        <f>BW20+BW28+BW35+BW42+BW46+BW51</f>
        <v>0</v>
      </c>
      <c r="BX53" s="87">
        <f>BX20+BX28+BX35+BX42+BX46+BX51</f>
        <v>1686856.02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87110</v>
      </c>
      <c r="E10" s="89">
        <v>0</v>
      </c>
      <c r="F10" s="90"/>
      <c r="G10" s="88"/>
      <c r="H10" s="89"/>
      <c r="I10" s="90"/>
      <c r="J10" s="97">
        <v>35000</v>
      </c>
      <c r="K10" s="89">
        <v>0</v>
      </c>
      <c r="L10" s="101"/>
      <c r="M10" s="91">
        <v>29870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27040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179020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16900</v>
      </c>
      <c r="E11" s="89">
        <v>0</v>
      </c>
      <c r="F11" s="90"/>
      <c r="G11" s="88"/>
      <c r="H11" s="89"/>
      <c r="I11" s="90"/>
      <c r="J11" s="97">
        <v>2350</v>
      </c>
      <c r="K11" s="89">
        <v>0</v>
      </c>
      <c r="L11" s="101"/>
      <c r="M11" s="91">
        <v>1950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1800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23000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114585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55150</v>
      </c>
      <c r="N12" s="89">
        <v>0</v>
      </c>
      <c r="O12" s="90"/>
      <c r="P12" s="91">
        <v>5300</v>
      </c>
      <c r="Q12" s="89">
        <v>0</v>
      </c>
      <c r="R12" s="90"/>
      <c r="S12" s="91">
        <v>12800</v>
      </c>
      <c r="T12" s="89">
        <v>0</v>
      </c>
      <c r="U12" s="90"/>
      <c r="V12" s="91">
        <v>0</v>
      </c>
      <c r="W12" s="89">
        <v>0</v>
      </c>
      <c r="X12" s="90"/>
      <c r="Y12" s="91">
        <v>900</v>
      </c>
      <c r="Z12" s="89">
        <v>0</v>
      </c>
      <c r="AA12" s="90"/>
      <c r="AB12" s="91">
        <v>165900</v>
      </c>
      <c r="AC12" s="89">
        <v>0</v>
      </c>
      <c r="AD12" s="90"/>
      <c r="AE12" s="91">
        <v>41700</v>
      </c>
      <c r="AF12" s="89">
        <v>0</v>
      </c>
      <c r="AG12" s="90"/>
      <c r="AH12" s="91">
        <v>300</v>
      </c>
      <c r="AI12" s="89">
        <v>0</v>
      </c>
      <c r="AJ12" s="90"/>
      <c r="AK12" s="91">
        <v>3400</v>
      </c>
      <c r="AL12" s="89">
        <v>0</v>
      </c>
      <c r="AM12" s="90"/>
      <c r="AN12" s="91">
        <v>0</v>
      </c>
      <c r="AO12" s="89">
        <v>0</v>
      </c>
      <c r="AP12" s="90"/>
      <c r="AQ12" s="91">
        <v>760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1300</v>
      </c>
      <c r="BJ12" s="89">
        <v>0</v>
      </c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402095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119700</v>
      </c>
      <c r="E13" s="89">
        <v>0</v>
      </c>
      <c r="F13" s="90"/>
      <c r="G13" s="88"/>
      <c r="H13" s="89"/>
      <c r="I13" s="90"/>
      <c r="J13" s="97">
        <v>1000</v>
      </c>
      <c r="K13" s="89">
        <v>0</v>
      </c>
      <c r="L13" s="101"/>
      <c r="M13" s="91">
        <v>40050</v>
      </c>
      <c r="N13" s="89">
        <v>0</v>
      </c>
      <c r="O13" s="90"/>
      <c r="P13" s="91"/>
      <c r="Q13" s="89"/>
      <c r="R13" s="90"/>
      <c r="S13" s="91">
        <v>1500</v>
      </c>
      <c r="T13" s="89">
        <v>0</v>
      </c>
      <c r="U13" s="90"/>
      <c r="V13" s="91">
        <v>0</v>
      </c>
      <c r="W13" s="89">
        <v>0</v>
      </c>
      <c r="X13" s="90"/>
      <c r="Y13" s="91"/>
      <c r="Z13" s="89"/>
      <c r="AA13" s="90"/>
      <c r="AB13" s="91">
        <v>10000</v>
      </c>
      <c r="AC13" s="89">
        <v>0</v>
      </c>
      <c r="AD13" s="90"/>
      <c r="AE13" s="91">
        <v>10850</v>
      </c>
      <c r="AF13" s="89">
        <v>0</v>
      </c>
      <c r="AG13" s="90"/>
      <c r="AH13" s="91"/>
      <c r="AI13" s="89"/>
      <c r="AJ13" s="90"/>
      <c r="AK13" s="91">
        <v>53900</v>
      </c>
      <c r="AL13" s="89">
        <v>0</v>
      </c>
      <c r="AM13" s="90"/>
      <c r="AN13" s="91">
        <v>2000</v>
      </c>
      <c r="AO13" s="89">
        <v>0</v>
      </c>
      <c r="AP13" s="90"/>
      <c r="AQ13" s="91">
        <v>1300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240300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6525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0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112</v>
      </c>
      <c r="AC16" s="89">
        <v>0</v>
      </c>
      <c r="AD16" s="90"/>
      <c r="AE16" s="97">
        <v>7145</v>
      </c>
      <c r="AF16" s="89">
        <v>0</v>
      </c>
      <c r="AG16" s="101"/>
      <c r="AH16" s="97"/>
      <c r="AI16" s="89"/>
      <c r="AJ16" s="101"/>
      <c r="AK16" s="97">
        <v>2540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100</v>
      </c>
      <c r="BP16" s="89">
        <v>0</v>
      </c>
      <c r="BQ16" s="90"/>
      <c r="BR16" s="97"/>
      <c r="BS16" s="89"/>
      <c r="BT16" s="101"/>
      <c r="BU16" s="76"/>
      <c r="BV16" s="85">
        <f t="shared" si="0"/>
        <v>16422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26500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500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27000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14300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26500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40800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385620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38350</v>
      </c>
      <c r="K20" s="78">
        <f t="shared" si="1"/>
        <v>0</v>
      </c>
      <c r="L20" s="77">
        <f t="shared" si="1"/>
        <v>0</v>
      </c>
      <c r="M20" s="98">
        <f t="shared" si="1"/>
        <v>127020</v>
      </c>
      <c r="N20" s="78">
        <f t="shared" si="1"/>
        <v>0</v>
      </c>
      <c r="O20" s="77">
        <f t="shared" si="1"/>
        <v>0</v>
      </c>
      <c r="P20" s="98">
        <f t="shared" si="1"/>
        <v>5300</v>
      </c>
      <c r="Q20" s="78">
        <f t="shared" si="1"/>
        <v>0</v>
      </c>
      <c r="R20" s="77">
        <f t="shared" si="1"/>
        <v>0</v>
      </c>
      <c r="S20" s="98">
        <f t="shared" si="1"/>
        <v>14300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900</v>
      </c>
      <c r="Z20" s="78">
        <f t="shared" si="1"/>
        <v>0</v>
      </c>
      <c r="AA20" s="77">
        <f t="shared" si="1"/>
        <v>0</v>
      </c>
      <c r="AB20" s="98">
        <f t="shared" si="1"/>
        <v>204852</v>
      </c>
      <c r="AC20" s="78">
        <f t="shared" si="1"/>
        <v>0</v>
      </c>
      <c r="AD20" s="77">
        <f t="shared" si="1"/>
        <v>0</v>
      </c>
      <c r="AE20" s="98">
        <f t="shared" si="1"/>
        <v>59695</v>
      </c>
      <c r="AF20" s="78">
        <f t="shared" si="1"/>
        <v>0</v>
      </c>
      <c r="AG20" s="77">
        <f t="shared" si="1"/>
        <v>0</v>
      </c>
      <c r="AH20" s="98">
        <f t="shared" si="1"/>
        <v>300</v>
      </c>
      <c r="AI20" s="78">
        <f t="shared" si="1"/>
        <v>0</v>
      </c>
      <c r="AJ20" s="77">
        <f t="shared" si="1"/>
        <v>0</v>
      </c>
      <c r="AK20" s="98">
        <f t="shared" si="1"/>
        <v>60340</v>
      </c>
      <c r="AL20" s="78">
        <f t="shared" si="1"/>
        <v>0</v>
      </c>
      <c r="AM20" s="77">
        <f t="shared" si="1"/>
        <v>0</v>
      </c>
      <c r="AN20" s="98">
        <f t="shared" si="1"/>
        <v>2000</v>
      </c>
      <c r="AO20" s="78">
        <f t="shared" si="1"/>
        <v>0</v>
      </c>
      <c r="AP20" s="77">
        <f t="shared" si="1"/>
        <v>0</v>
      </c>
      <c r="AQ20" s="98">
        <f t="shared" si="1"/>
        <v>2060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27800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100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928637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16000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24000</v>
      </c>
      <c r="Z24" s="89">
        <v>0</v>
      </c>
      <c r="AA24" s="101"/>
      <c r="AB24" s="97">
        <v>0</v>
      </c>
      <c r="AC24" s="89">
        <v>0</v>
      </c>
      <c r="AD24" s="101"/>
      <c r="AE24" s="97"/>
      <c r="AF24" s="89"/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1000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>
        <v>0</v>
      </c>
      <c r="Q27" s="89">
        <v>0</v>
      </c>
      <c r="R27" s="101"/>
      <c r="S27" s="97">
        <v>0</v>
      </c>
      <c r="T27" s="89">
        <v>0</v>
      </c>
      <c r="U27" s="101"/>
      <c r="V27" s="97"/>
      <c r="W27" s="89"/>
      <c r="X27" s="101"/>
      <c r="Y27" s="97">
        <v>1000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17000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25000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42000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50640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50640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50640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50640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203000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203000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88000</v>
      </c>
      <c r="BS50" s="89">
        <v>0</v>
      </c>
      <c r="BT50" s="101"/>
      <c r="BU50" s="76"/>
      <c r="BV50" s="85">
        <f t="shared" si="9"/>
        <v>88000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291000</v>
      </c>
      <c r="BS51" s="78">
        <f>BS49+BS50</f>
        <v>0</v>
      </c>
      <c r="BT51" s="77">
        <f>BT49+BT50</f>
        <v>0</v>
      </c>
      <c r="BU51" s="85"/>
      <c r="BV51" s="85">
        <f>BV49+BV50</f>
        <v>291000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402620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38350</v>
      </c>
      <c r="K53" s="86">
        <f t="shared" si="11"/>
        <v>0</v>
      </c>
      <c r="L53" s="86">
        <f t="shared" si="11"/>
        <v>0</v>
      </c>
      <c r="M53" s="86">
        <f t="shared" si="11"/>
        <v>127020</v>
      </c>
      <c r="N53" s="86">
        <f t="shared" si="11"/>
        <v>0</v>
      </c>
      <c r="O53" s="86">
        <f t="shared" si="11"/>
        <v>0</v>
      </c>
      <c r="P53" s="86">
        <f t="shared" si="11"/>
        <v>5300</v>
      </c>
      <c r="Q53" s="86">
        <f t="shared" si="11"/>
        <v>0</v>
      </c>
      <c r="R53" s="86">
        <f t="shared" si="11"/>
        <v>0</v>
      </c>
      <c r="S53" s="86">
        <f t="shared" si="11"/>
        <v>14300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25900</v>
      </c>
      <c r="Z53" s="86">
        <f t="shared" si="11"/>
        <v>0</v>
      </c>
      <c r="AA53" s="86">
        <f t="shared" si="11"/>
        <v>0</v>
      </c>
      <c r="AB53" s="86">
        <f t="shared" si="11"/>
        <v>204852</v>
      </c>
      <c r="AC53" s="86">
        <f t="shared" si="11"/>
        <v>0</v>
      </c>
      <c r="AD53" s="86">
        <f t="shared" si="11"/>
        <v>0</v>
      </c>
      <c r="AE53" s="86">
        <f t="shared" si="11"/>
        <v>59695</v>
      </c>
      <c r="AF53" s="86">
        <f t="shared" si="11"/>
        <v>0</v>
      </c>
      <c r="AG53" s="86">
        <f t="shared" si="11"/>
        <v>0</v>
      </c>
      <c r="AH53" s="86">
        <f t="shared" si="11"/>
        <v>300</v>
      </c>
      <c r="AI53" s="86">
        <f t="shared" si="11"/>
        <v>0</v>
      </c>
      <c r="AJ53" s="86">
        <f t="shared" si="11"/>
        <v>0</v>
      </c>
      <c r="AK53" s="86">
        <f t="shared" si="11"/>
        <v>60340</v>
      </c>
      <c r="AL53" s="86">
        <f t="shared" si="11"/>
        <v>0</v>
      </c>
      <c r="AM53" s="86">
        <f t="shared" si="11"/>
        <v>0</v>
      </c>
      <c r="AN53" s="86">
        <f t="shared" si="11"/>
        <v>2000</v>
      </c>
      <c r="AO53" s="86">
        <f t="shared" si="11"/>
        <v>0</v>
      </c>
      <c r="AP53" s="86">
        <f t="shared" si="11"/>
        <v>0</v>
      </c>
      <c r="AQ53" s="86">
        <f t="shared" si="11"/>
        <v>2060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27800</v>
      </c>
      <c r="BJ53" s="86">
        <f t="shared" si="11"/>
        <v>0</v>
      </c>
      <c r="BK53" s="86">
        <f t="shared" si="11"/>
        <v>0</v>
      </c>
      <c r="BL53" s="86">
        <f t="shared" si="11"/>
        <v>50640</v>
      </c>
      <c r="BM53" s="86">
        <f t="shared" si="11"/>
        <v>0</v>
      </c>
      <c r="BN53" s="86">
        <f t="shared" si="11"/>
        <v>0</v>
      </c>
      <c r="BO53" s="86">
        <f t="shared" si="11"/>
        <v>50100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291000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1362277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90210</v>
      </c>
      <c r="E10" s="89">
        <v>0</v>
      </c>
      <c r="F10" s="90"/>
      <c r="G10" s="88"/>
      <c r="H10" s="89"/>
      <c r="I10" s="90"/>
      <c r="J10" s="97">
        <v>35000</v>
      </c>
      <c r="K10" s="89">
        <v>0</v>
      </c>
      <c r="L10" s="101"/>
      <c r="M10" s="91">
        <v>29870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27040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182120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17120</v>
      </c>
      <c r="E11" s="89">
        <v>0</v>
      </c>
      <c r="F11" s="90"/>
      <c r="G11" s="88"/>
      <c r="H11" s="89"/>
      <c r="I11" s="90"/>
      <c r="J11" s="97">
        <v>2350</v>
      </c>
      <c r="K11" s="89">
        <v>0</v>
      </c>
      <c r="L11" s="101"/>
      <c r="M11" s="91">
        <v>1950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1800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23220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115870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55150</v>
      </c>
      <c r="N12" s="89">
        <v>0</v>
      </c>
      <c r="O12" s="90"/>
      <c r="P12" s="91">
        <v>5300</v>
      </c>
      <c r="Q12" s="89">
        <v>0</v>
      </c>
      <c r="R12" s="90"/>
      <c r="S12" s="91">
        <v>12800</v>
      </c>
      <c r="T12" s="89">
        <v>0</v>
      </c>
      <c r="U12" s="90"/>
      <c r="V12" s="91">
        <v>0</v>
      </c>
      <c r="W12" s="89">
        <v>0</v>
      </c>
      <c r="X12" s="90"/>
      <c r="Y12" s="91">
        <v>900</v>
      </c>
      <c r="Z12" s="89">
        <v>0</v>
      </c>
      <c r="AA12" s="90"/>
      <c r="AB12" s="91">
        <v>165900</v>
      </c>
      <c r="AC12" s="89">
        <v>0</v>
      </c>
      <c r="AD12" s="90"/>
      <c r="AE12" s="91">
        <v>39700</v>
      </c>
      <c r="AF12" s="89">
        <v>0</v>
      </c>
      <c r="AG12" s="90"/>
      <c r="AH12" s="91">
        <v>300</v>
      </c>
      <c r="AI12" s="89">
        <v>0</v>
      </c>
      <c r="AJ12" s="90"/>
      <c r="AK12" s="91">
        <v>3400</v>
      </c>
      <c r="AL12" s="89">
        <v>0</v>
      </c>
      <c r="AM12" s="90"/>
      <c r="AN12" s="91">
        <v>0</v>
      </c>
      <c r="AO12" s="89">
        <v>0</v>
      </c>
      <c r="AP12" s="90"/>
      <c r="AQ12" s="91">
        <v>760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1300</v>
      </c>
      <c r="BJ12" s="89">
        <v>0</v>
      </c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401380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115700</v>
      </c>
      <c r="E13" s="89">
        <v>0</v>
      </c>
      <c r="F13" s="90"/>
      <c r="G13" s="88"/>
      <c r="H13" s="89"/>
      <c r="I13" s="90"/>
      <c r="J13" s="97">
        <v>1000</v>
      </c>
      <c r="K13" s="89">
        <v>0</v>
      </c>
      <c r="L13" s="101"/>
      <c r="M13" s="91">
        <v>40050</v>
      </c>
      <c r="N13" s="89">
        <v>0</v>
      </c>
      <c r="O13" s="90"/>
      <c r="P13" s="91"/>
      <c r="Q13" s="89"/>
      <c r="R13" s="90"/>
      <c r="S13" s="91">
        <v>1500</v>
      </c>
      <c r="T13" s="89">
        <v>0</v>
      </c>
      <c r="U13" s="90"/>
      <c r="V13" s="91">
        <v>0</v>
      </c>
      <c r="W13" s="89">
        <v>0</v>
      </c>
      <c r="X13" s="90"/>
      <c r="Y13" s="91"/>
      <c r="Z13" s="89"/>
      <c r="AA13" s="90"/>
      <c r="AB13" s="91">
        <v>10000</v>
      </c>
      <c r="AC13" s="89">
        <v>0</v>
      </c>
      <c r="AD13" s="90"/>
      <c r="AE13" s="91">
        <v>10850</v>
      </c>
      <c r="AF13" s="89">
        <v>0</v>
      </c>
      <c r="AG13" s="90"/>
      <c r="AH13" s="91"/>
      <c r="AI13" s="89"/>
      <c r="AJ13" s="90"/>
      <c r="AK13" s="91">
        <v>53900</v>
      </c>
      <c r="AL13" s="89">
        <v>0</v>
      </c>
      <c r="AM13" s="90"/>
      <c r="AN13" s="91">
        <v>2000</v>
      </c>
      <c r="AO13" s="89">
        <v>0</v>
      </c>
      <c r="AP13" s="90"/>
      <c r="AQ13" s="91">
        <v>1300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236300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5525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0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/>
      <c r="AE16" s="97">
        <v>6354</v>
      </c>
      <c r="AF16" s="89">
        <v>0</v>
      </c>
      <c r="AG16" s="101"/>
      <c r="AH16" s="97"/>
      <c r="AI16" s="89"/>
      <c r="AJ16" s="101"/>
      <c r="AK16" s="97">
        <v>2275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100</v>
      </c>
      <c r="BP16" s="89">
        <v>0</v>
      </c>
      <c r="BQ16" s="90"/>
      <c r="BR16" s="97"/>
      <c r="BS16" s="89"/>
      <c r="BT16" s="101"/>
      <c r="BU16" s="76"/>
      <c r="BV16" s="85">
        <f t="shared" si="0"/>
        <v>14254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26500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500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27000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14300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30500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44800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385225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38350</v>
      </c>
      <c r="K20" s="78">
        <f t="shared" si="1"/>
        <v>0</v>
      </c>
      <c r="L20" s="77">
        <f t="shared" si="1"/>
        <v>0</v>
      </c>
      <c r="M20" s="98">
        <f t="shared" si="1"/>
        <v>127020</v>
      </c>
      <c r="N20" s="78">
        <f t="shared" si="1"/>
        <v>0</v>
      </c>
      <c r="O20" s="77">
        <f t="shared" si="1"/>
        <v>0</v>
      </c>
      <c r="P20" s="98">
        <f t="shared" si="1"/>
        <v>5300</v>
      </c>
      <c r="Q20" s="78">
        <f t="shared" si="1"/>
        <v>0</v>
      </c>
      <c r="R20" s="77">
        <f t="shared" si="1"/>
        <v>0</v>
      </c>
      <c r="S20" s="98">
        <f t="shared" si="1"/>
        <v>14300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900</v>
      </c>
      <c r="Z20" s="78">
        <f t="shared" si="1"/>
        <v>0</v>
      </c>
      <c r="AA20" s="77">
        <f t="shared" si="1"/>
        <v>0</v>
      </c>
      <c r="AB20" s="98">
        <f t="shared" si="1"/>
        <v>204740</v>
      </c>
      <c r="AC20" s="78">
        <f t="shared" si="1"/>
        <v>0</v>
      </c>
      <c r="AD20" s="77">
        <f t="shared" si="1"/>
        <v>0</v>
      </c>
      <c r="AE20" s="98">
        <f t="shared" si="1"/>
        <v>56904</v>
      </c>
      <c r="AF20" s="78">
        <f t="shared" si="1"/>
        <v>0</v>
      </c>
      <c r="AG20" s="77">
        <f t="shared" si="1"/>
        <v>0</v>
      </c>
      <c r="AH20" s="98">
        <f t="shared" si="1"/>
        <v>300</v>
      </c>
      <c r="AI20" s="78">
        <f t="shared" si="1"/>
        <v>0</v>
      </c>
      <c r="AJ20" s="77">
        <f t="shared" si="1"/>
        <v>0</v>
      </c>
      <c r="AK20" s="98">
        <f t="shared" si="1"/>
        <v>60075</v>
      </c>
      <c r="AL20" s="78">
        <f t="shared" si="1"/>
        <v>0</v>
      </c>
      <c r="AM20" s="77">
        <f t="shared" si="1"/>
        <v>0</v>
      </c>
      <c r="AN20" s="98">
        <f t="shared" si="1"/>
        <v>2000</v>
      </c>
      <c r="AO20" s="78">
        <f t="shared" si="1"/>
        <v>0</v>
      </c>
      <c r="AP20" s="77">
        <f t="shared" si="1"/>
        <v>0</v>
      </c>
      <c r="AQ20" s="98">
        <f t="shared" si="1"/>
        <v>2060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31800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100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929074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10000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25000</v>
      </c>
      <c r="Z24" s="89">
        <v>0</v>
      </c>
      <c r="AA24" s="101"/>
      <c r="AB24" s="97">
        <v>0</v>
      </c>
      <c r="AC24" s="89">
        <v>0</v>
      </c>
      <c r="AD24" s="101"/>
      <c r="AE24" s="97"/>
      <c r="AF24" s="89"/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>
        <v>0</v>
      </c>
      <c r="Q27" s="89">
        <v>0</v>
      </c>
      <c r="R27" s="101"/>
      <c r="S27" s="97">
        <v>0</v>
      </c>
      <c r="T27" s="89">
        <v>0</v>
      </c>
      <c r="U27" s="101"/>
      <c r="V27" s="97"/>
      <c r="W27" s="89"/>
      <c r="X27" s="101"/>
      <c r="Y27" s="97">
        <v>1000</v>
      </c>
      <c r="Z27" s="89">
        <v>0</v>
      </c>
      <c r="AA27" s="101"/>
      <c r="AB27" s="97">
        <v>5000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6000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26000</v>
      </c>
      <c r="Z28" s="78">
        <f t="shared" si="3"/>
        <v>0</v>
      </c>
      <c r="AA28" s="77">
        <f t="shared" si="3"/>
        <v>0</v>
      </c>
      <c r="AB28" s="98">
        <f t="shared" si="3"/>
        <v>5000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41000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49865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49865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49865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49865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203000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203000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88000</v>
      </c>
      <c r="BS50" s="89">
        <v>0</v>
      </c>
      <c r="BT50" s="101"/>
      <c r="BU50" s="76"/>
      <c r="BV50" s="85">
        <f t="shared" si="9"/>
        <v>88000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291000</v>
      </c>
      <c r="BS51" s="78">
        <f>BS49+BS50</f>
        <v>0</v>
      </c>
      <c r="BT51" s="77">
        <f>BT49+BT50</f>
        <v>0</v>
      </c>
      <c r="BU51" s="85"/>
      <c r="BV51" s="85">
        <f>BV49+BV50</f>
        <v>291000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395225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38350</v>
      </c>
      <c r="K53" s="86">
        <f t="shared" si="11"/>
        <v>0</v>
      </c>
      <c r="L53" s="86">
        <f t="shared" si="11"/>
        <v>0</v>
      </c>
      <c r="M53" s="86">
        <f t="shared" si="11"/>
        <v>127020</v>
      </c>
      <c r="N53" s="86">
        <f t="shared" si="11"/>
        <v>0</v>
      </c>
      <c r="O53" s="86">
        <f t="shared" si="11"/>
        <v>0</v>
      </c>
      <c r="P53" s="86">
        <f t="shared" si="11"/>
        <v>5300</v>
      </c>
      <c r="Q53" s="86">
        <f t="shared" si="11"/>
        <v>0</v>
      </c>
      <c r="R53" s="86">
        <f t="shared" si="11"/>
        <v>0</v>
      </c>
      <c r="S53" s="86">
        <f t="shared" si="11"/>
        <v>14300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26900</v>
      </c>
      <c r="Z53" s="86">
        <f t="shared" si="11"/>
        <v>0</v>
      </c>
      <c r="AA53" s="86">
        <f t="shared" si="11"/>
        <v>0</v>
      </c>
      <c r="AB53" s="86">
        <f t="shared" si="11"/>
        <v>209740</v>
      </c>
      <c r="AC53" s="86">
        <f t="shared" si="11"/>
        <v>0</v>
      </c>
      <c r="AD53" s="86">
        <f t="shared" si="11"/>
        <v>0</v>
      </c>
      <c r="AE53" s="86">
        <f t="shared" si="11"/>
        <v>56904</v>
      </c>
      <c r="AF53" s="86">
        <f t="shared" si="11"/>
        <v>0</v>
      </c>
      <c r="AG53" s="86">
        <f t="shared" si="11"/>
        <v>0</v>
      </c>
      <c r="AH53" s="86">
        <f t="shared" si="11"/>
        <v>300</v>
      </c>
      <c r="AI53" s="86">
        <f t="shared" si="11"/>
        <v>0</v>
      </c>
      <c r="AJ53" s="86">
        <f t="shared" si="11"/>
        <v>0</v>
      </c>
      <c r="AK53" s="86">
        <f t="shared" si="11"/>
        <v>60075</v>
      </c>
      <c r="AL53" s="86">
        <f t="shared" si="11"/>
        <v>0</v>
      </c>
      <c r="AM53" s="86">
        <f t="shared" si="11"/>
        <v>0</v>
      </c>
      <c r="AN53" s="86">
        <f t="shared" si="11"/>
        <v>2000</v>
      </c>
      <c r="AO53" s="86">
        <f t="shared" si="11"/>
        <v>0</v>
      </c>
      <c r="AP53" s="86">
        <f t="shared" si="11"/>
        <v>0</v>
      </c>
      <c r="AQ53" s="86">
        <f t="shared" si="11"/>
        <v>2060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31800</v>
      </c>
      <c r="BJ53" s="86">
        <f t="shared" si="11"/>
        <v>0</v>
      </c>
      <c r="BK53" s="86">
        <f t="shared" si="11"/>
        <v>0</v>
      </c>
      <c r="BL53" s="86">
        <f t="shared" si="11"/>
        <v>49865</v>
      </c>
      <c r="BM53" s="86">
        <f t="shared" si="11"/>
        <v>0</v>
      </c>
      <c r="BN53" s="86">
        <f t="shared" si="11"/>
        <v>0</v>
      </c>
      <c r="BO53" s="86">
        <f t="shared" si="11"/>
        <v>50100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291000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1360939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2019-06-10T08:12:24Z</dcterms:modified>
  <cp:category/>
  <cp:version/>
  <cp:contentType/>
  <cp:contentStatus/>
</cp:coreProperties>
</file>