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7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7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'Entrate_Rendiconto_2017'!$B$1:$E$59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'Spese_Rendiconto_2017'!$B$1:$BX$54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'Spese_Rendiconto_2017'!$B:$C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<sst xmlns="http://schemas.openxmlformats.org/spreadsheetml/2006/main" count="870" uniqueCount="149">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</sst>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4046.07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50000</v>
      </c>
      <c r="E7" s="40"/>
    </row>
    <row r="8" spans="2:5" ht="15.75" thickBot="1">
      <c r="B8" s="9"/>
      <c r="C8" s="6" t="s">
        <v>7</v>
      </c>
      <c r="D8" s="41"/>
      <c r="E8" s="42">
        <v>259662.1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569333.42</v>
      </c>
      <c r="E10" s="45">
        <v>511723.3800000001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8918</v>
      </c>
      <c r="E13" s="45">
        <v>8652.590000000002</v>
      </c>
    </row>
    <row r="14" spans="2:5" ht="15">
      <c r="B14" s="13">
        <v>10301</v>
      </c>
      <c r="C14" s="54" t="s">
        <v>11</v>
      </c>
      <c r="D14" s="39">
        <v>121890.98000000001</v>
      </c>
      <c r="E14" s="45">
        <v>115028.9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700142.4</v>
      </c>
      <c r="E16" s="51">
        <f>E10+E11+E12+E13+E14+E15</f>
        <v>635404.8700000001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98413.54000000001</v>
      </c>
      <c r="E18" s="45">
        <v>72839.09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98413.54000000001</v>
      </c>
      <c r="E23" s="51">
        <f>E18+E19+E20+E21+E22</f>
        <v>72839.09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52653.40999999999</v>
      </c>
      <c r="E25" s="45">
        <v>56820.579999999994</v>
      </c>
    </row>
    <row r="26" spans="2:5" ht="15">
      <c r="B26" s="13">
        <v>30200</v>
      </c>
      <c r="C26" s="54" t="s">
        <v>28</v>
      </c>
      <c r="D26" s="39">
        <v>250.9</v>
      </c>
      <c r="E26" s="45">
        <v>250.9</v>
      </c>
    </row>
    <row r="27" spans="2:5" ht="15">
      <c r="B27" s="13">
        <v>30300</v>
      </c>
      <c r="C27" s="54" t="s">
        <v>29</v>
      </c>
      <c r="D27" s="39">
        <v>109.56</v>
      </c>
      <c r="E27" s="45">
        <v>109.56</v>
      </c>
    </row>
    <row r="28" spans="2:5" ht="15">
      <c r="B28" s="13">
        <v>30400</v>
      </c>
      <c r="C28" s="54" t="s">
        <v>30</v>
      </c>
      <c r="D28" s="49">
        <v>23576.940000000002</v>
      </c>
      <c r="E28" s="45">
        <v>35576.94</v>
      </c>
    </row>
    <row r="29" spans="2:5" ht="15">
      <c r="B29" s="13">
        <v>30500</v>
      </c>
      <c r="C29" s="54" t="s">
        <v>31</v>
      </c>
      <c r="D29" s="60">
        <v>135519.69</v>
      </c>
      <c r="E29" s="50">
        <v>139554.63999999998</v>
      </c>
    </row>
    <row r="30" spans="2:5" ht="15.75" thickBot="1">
      <c r="B30" s="16">
        <v>30000</v>
      </c>
      <c r="C30" s="15" t="s">
        <v>32</v>
      </c>
      <c r="D30" s="48">
        <f>D25+D26+D27+D28+D29</f>
        <v>212110.5</v>
      </c>
      <c r="E30" s="51">
        <f>E25+E26+E27+E28+E29</f>
        <v>232312.62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>
        <v>7900</v>
      </c>
      <c r="E35" s="45">
        <v>14950</v>
      </c>
    </row>
    <row r="36" spans="2:5" ht="15">
      <c r="B36" s="13">
        <v>40500</v>
      </c>
      <c r="C36" s="54" t="s">
        <v>39</v>
      </c>
      <c r="D36" s="49">
        <v>1548</v>
      </c>
      <c r="E36" s="50">
        <v>35234.69</v>
      </c>
    </row>
    <row r="37" spans="2:5" ht="15.75" thickBot="1">
      <c r="B37" s="16">
        <v>40000</v>
      </c>
      <c r="C37" s="15" t="s">
        <v>40</v>
      </c>
      <c r="D37" s="48">
        <f>D32+D33+D34+D35+D36</f>
        <v>9448</v>
      </c>
      <c r="E37" s="51">
        <f>E32+E33+E34+E35+E36</f>
        <v>50184.69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97322.92999999996</v>
      </c>
      <c r="E54" s="45">
        <v>97322.92999999996</v>
      </c>
    </row>
    <row r="55" spans="2:5" ht="15">
      <c r="B55" s="13">
        <v>90200</v>
      </c>
      <c r="C55" s="54" t="s">
        <v>62</v>
      </c>
      <c r="D55" s="61">
        <v>6241.83</v>
      </c>
      <c r="E55" s="62">
        <v>30243.82</v>
      </c>
    </row>
    <row r="56" spans="2:5" ht="15.75" thickBot="1">
      <c r="B56" s="16">
        <v>90000</v>
      </c>
      <c r="C56" s="15" t="s">
        <v>63</v>
      </c>
      <c r="D56" s="48">
        <f>D54+D55</f>
        <v>103564.75999999997</v>
      </c>
      <c r="E56" s="51">
        <f>E54+E55</f>
        <v>127566.74999999997</v>
      </c>
    </row>
    <row r="57" spans="2:5" ht="16.5" thickBot="1" thickTop="1">
      <c r="B57" s="109" t="s">
        <v>64</v>
      </c>
      <c r="C57" s="110"/>
      <c r="D57" s="52">
        <f>D16+D23+D30+D37+D43+D49+D52+D56</f>
        <v>1123679.2</v>
      </c>
      <c r="E57" s="55">
        <f>E16+E23+E30+E37+E43+E49+E52+E56</f>
        <v>1118308.02</v>
      </c>
    </row>
    <row r="58" spans="2:5" ht="16.5" thickBot="1" thickTop="1">
      <c r="B58" s="109" t="s">
        <v>65</v>
      </c>
      <c r="C58" s="110"/>
      <c r="D58" s="52">
        <f>D57+D5+D6+D7+D8</f>
        <v>1177725.27</v>
      </c>
      <c r="E58" s="55">
        <f>E57+E5+E6+E7+E8</f>
        <v>1377970.12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IF((Spese_Rendiconto_2017!BV53+Spese_Rendiconto_2017!BW53-Entrate_Rendiconto_2017!D58)&gt;0,Spese_Rendiconto_2017!BV53+Spese_Rendiconto_2017!BW53-Entrate_Rendiconto_2017!D58,0)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74643.62000000001</v>
      </c>
      <c r="E10" s="89">
        <v>6288.13</v>
      </c>
      <c r="F10" s="90">
        <v>77784.87</v>
      </c>
      <c r="G10" s="88"/>
      <c r="H10" s="89"/>
      <c r="I10" s="90"/>
      <c r="J10" s="97">
        <v>33492.43000000001</v>
      </c>
      <c r="K10" s="89">
        <v>0</v>
      </c>
      <c r="L10" s="101">
        <v>33518.83</v>
      </c>
      <c r="M10" s="91">
        <v>28757.45</v>
      </c>
      <c r="N10" s="89">
        <v>0</v>
      </c>
      <c r="O10" s="90">
        <v>28107.449999999997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25902.71</v>
      </c>
      <c r="AC10" s="89">
        <v>0</v>
      </c>
      <c r="AD10" s="90">
        <v>25824.32</v>
      </c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162796.21000000002</v>
      </c>
      <c r="BW10" s="77">
        <f aca="true" t="shared" si="1" ref="BW10:BW19">E10+H10+K10+N10+Q10+T10+W10+Z10+AC10+AF10+AI10+AL10+AO10+AR10+AU10+AX10+BA10+BD10+BG10+BJ10+BM10+BP10+BS10</f>
        <v>6288.13</v>
      </c>
      <c r="BX10" s="79">
        <f aca="true" t="shared" si="2" ref="BX10:BX19">F10+I10+L10+O10+R10+U10+X10+AA10+AD10+AG10+AJ10+AM10+AP10+AS10+AV10+AY10+BB10+BE10+BH10+BK10+BN10+BQ10+BT10</f>
        <v>165235.47</v>
      </c>
    </row>
    <row r="11" spans="2:76" ht="15">
      <c r="B11" s="13">
        <v>102</v>
      </c>
      <c r="C11" s="25" t="s">
        <v>92</v>
      </c>
      <c r="D11" s="88">
        <v>18129.53</v>
      </c>
      <c r="E11" s="89">
        <v>460</v>
      </c>
      <c r="F11" s="90">
        <v>22463.409999999996</v>
      </c>
      <c r="G11" s="88"/>
      <c r="H11" s="89"/>
      <c r="I11" s="90"/>
      <c r="J11" s="97">
        <v>2187.51</v>
      </c>
      <c r="K11" s="89">
        <v>0</v>
      </c>
      <c r="L11" s="101">
        <v>2187.51</v>
      </c>
      <c r="M11" s="91">
        <v>1863.01</v>
      </c>
      <c r="N11" s="89">
        <v>0</v>
      </c>
      <c r="O11" s="90">
        <v>1863.01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1672.18</v>
      </c>
      <c r="AC11" s="89">
        <v>0</v>
      </c>
      <c r="AD11" s="90">
        <v>1672.18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23852.23</v>
      </c>
      <c r="BW11" s="77">
        <f t="shared" si="1"/>
        <v>460</v>
      </c>
      <c r="BX11" s="79">
        <f t="shared" si="2"/>
        <v>28186.109999999997</v>
      </c>
    </row>
    <row r="12" spans="2:76" ht="15">
      <c r="B12" s="13">
        <v>103</v>
      </c>
      <c r="C12" s="25" t="s">
        <v>93</v>
      </c>
      <c r="D12" s="88">
        <v>160118.41999999998</v>
      </c>
      <c r="E12" s="89">
        <v>1195.6</v>
      </c>
      <c r="F12" s="90">
        <v>153004.59</v>
      </c>
      <c r="G12" s="88"/>
      <c r="H12" s="89"/>
      <c r="I12" s="90"/>
      <c r="J12" s="97">
        <v>0</v>
      </c>
      <c r="K12" s="89">
        <v>0</v>
      </c>
      <c r="L12" s="101">
        <v>407.36</v>
      </c>
      <c r="M12" s="91">
        <v>55151.009999999995</v>
      </c>
      <c r="N12" s="89">
        <v>0</v>
      </c>
      <c r="O12" s="90">
        <v>53025.35</v>
      </c>
      <c r="P12" s="91">
        <v>3298.63</v>
      </c>
      <c r="Q12" s="89">
        <v>0</v>
      </c>
      <c r="R12" s="90">
        <v>3773.45</v>
      </c>
      <c r="S12" s="91">
        <v>10765.35</v>
      </c>
      <c r="T12" s="89">
        <v>0</v>
      </c>
      <c r="U12" s="90">
        <v>10925.650000000001</v>
      </c>
      <c r="V12" s="91">
        <v>0</v>
      </c>
      <c r="W12" s="89">
        <v>0</v>
      </c>
      <c r="X12" s="90">
        <v>366</v>
      </c>
      <c r="Y12" s="91">
        <v>3374.08</v>
      </c>
      <c r="Z12" s="89">
        <v>0</v>
      </c>
      <c r="AA12" s="90">
        <v>4187.04</v>
      </c>
      <c r="AB12" s="91">
        <v>176259.94999999998</v>
      </c>
      <c r="AC12" s="89">
        <v>0</v>
      </c>
      <c r="AD12" s="90">
        <v>164803.12000000002</v>
      </c>
      <c r="AE12" s="91">
        <v>39112.229999999996</v>
      </c>
      <c r="AF12" s="89">
        <v>0</v>
      </c>
      <c r="AG12" s="90">
        <v>45467.85</v>
      </c>
      <c r="AH12" s="91">
        <v>0</v>
      </c>
      <c r="AI12" s="89">
        <v>0</v>
      </c>
      <c r="AJ12" s="90">
        <v>0</v>
      </c>
      <c r="AK12" s="91">
        <v>2456.01</v>
      </c>
      <c r="AL12" s="89">
        <v>0</v>
      </c>
      <c r="AM12" s="90">
        <v>3098.6099999999997</v>
      </c>
      <c r="AN12" s="91">
        <v>0</v>
      </c>
      <c r="AO12" s="89">
        <v>0</v>
      </c>
      <c r="AP12" s="90">
        <v>0</v>
      </c>
      <c r="AQ12" s="91">
        <v>690.3199999999999</v>
      </c>
      <c r="AR12" s="89">
        <v>0</v>
      </c>
      <c r="AS12" s="90">
        <v>678.8199999999999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451225.99999999994</v>
      </c>
      <c r="BW12" s="77">
        <f t="shared" si="1"/>
        <v>1195.6</v>
      </c>
      <c r="BX12" s="79">
        <f t="shared" si="2"/>
        <v>439737.84</v>
      </c>
    </row>
    <row r="13" spans="2:76" ht="15">
      <c r="B13" s="13">
        <v>104</v>
      </c>
      <c r="C13" s="25" t="s">
        <v>19</v>
      </c>
      <c r="D13" s="88">
        <v>144463.5</v>
      </c>
      <c r="E13" s="89">
        <v>0</v>
      </c>
      <c r="F13" s="90">
        <v>123108.59999999998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38800</v>
      </c>
      <c r="N13" s="89">
        <v>0</v>
      </c>
      <c r="O13" s="90">
        <v>39175.46</v>
      </c>
      <c r="P13" s="91"/>
      <c r="Q13" s="89"/>
      <c r="R13" s="90"/>
      <c r="S13" s="91">
        <v>9968.74</v>
      </c>
      <c r="T13" s="89">
        <v>0</v>
      </c>
      <c r="U13" s="90">
        <v>9668.74</v>
      </c>
      <c r="V13" s="91">
        <v>0</v>
      </c>
      <c r="W13" s="89">
        <v>0</v>
      </c>
      <c r="X13" s="90">
        <v>300</v>
      </c>
      <c r="Y13" s="91"/>
      <c r="Z13" s="89"/>
      <c r="AA13" s="90"/>
      <c r="AB13" s="91">
        <v>8918</v>
      </c>
      <c r="AC13" s="89">
        <v>0</v>
      </c>
      <c r="AD13" s="90">
        <v>0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51223.75</v>
      </c>
      <c r="AL13" s="89">
        <v>0</v>
      </c>
      <c r="AM13" s="90">
        <v>58016.619999999995</v>
      </c>
      <c r="AN13" s="91">
        <v>1359.89</v>
      </c>
      <c r="AO13" s="89">
        <v>0</v>
      </c>
      <c r="AP13" s="90">
        <v>1359.89</v>
      </c>
      <c r="AQ13" s="91">
        <v>1282.28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256016.16</v>
      </c>
      <c r="BW13" s="77">
        <f t="shared" si="1"/>
        <v>0</v>
      </c>
      <c r="BX13" s="79">
        <f t="shared" si="2"/>
        <v>231629.30999999997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7376.04</v>
      </c>
      <c r="E16" s="89">
        <v>0</v>
      </c>
      <c r="F16" s="90">
        <v>7376.04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254.77999999999997</v>
      </c>
      <c r="AC16" s="89">
        <v>0</v>
      </c>
      <c r="AD16" s="90">
        <v>254.77999999999997</v>
      </c>
      <c r="AE16" s="97">
        <v>7906.19</v>
      </c>
      <c r="AF16" s="89">
        <v>0</v>
      </c>
      <c r="AG16" s="101">
        <v>7906.1900000000005</v>
      </c>
      <c r="AH16" s="97"/>
      <c r="AI16" s="89"/>
      <c r="AJ16" s="101"/>
      <c r="AK16" s="97">
        <v>2794.1800000000003</v>
      </c>
      <c r="AL16" s="89">
        <v>0</v>
      </c>
      <c r="AM16" s="101">
        <v>2794.1800000000003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18331.19</v>
      </c>
      <c r="BW16" s="77">
        <f t="shared" si="1"/>
        <v>0</v>
      </c>
      <c r="BX16" s="79">
        <f t="shared" si="2"/>
        <v>18331.190000000002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26500</v>
      </c>
      <c r="E18" s="89">
        <v>0</v>
      </c>
      <c r="F18" s="90">
        <v>34585.18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26500</v>
      </c>
      <c r="BW18" s="77">
        <f t="shared" si="1"/>
        <v>0</v>
      </c>
      <c r="BX18" s="79">
        <f t="shared" si="2"/>
        <v>34585.18</v>
      </c>
    </row>
    <row r="19" spans="2:76" ht="15">
      <c r="B19" s="13">
        <v>110</v>
      </c>
      <c r="C19" s="25" t="s">
        <v>98</v>
      </c>
      <c r="D19" s="88">
        <v>8582</v>
      </c>
      <c r="E19" s="89">
        <v>0</v>
      </c>
      <c r="F19" s="90">
        <v>8582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8582</v>
      </c>
      <c r="BW19" s="77">
        <f t="shared" si="1"/>
        <v>0</v>
      </c>
      <c r="BX19" s="79">
        <f t="shared" si="2"/>
        <v>8582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439813.11</v>
      </c>
      <c r="E20" s="78">
        <f t="shared" si="3"/>
        <v>7943.73</v>
      </c>
      <c r="F20" s="79">
        <f t="shared" si="3"/>
        <v>426904.68999999994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35679.94000000001</v>
      </c>
      <c r="K20" s="78">
        <f t="shared" si="3"/>
        <v>0</v>
      </c>
      <c r="L20" s="77">
        <f t="shared" si="3"/>
        <v>36113.700000000004</v>
      </c>
      <c r="M20" s="98">
        <f t="shared" si="3"/>
        <v>124571.47</v>
      </c>
      <c r="N20" s="78">
        <f t="shared" si="3"/>
        <v>0</v>
      </c>
      <c r="O20" s="77">
        <f t="shared" si="3"/>
        <v>122171.26999999999</v>
      </c>
      <c r="P20" s="98">
        <f t="shared" si="3"/>
        <v>3298.63</v>
      </c>
      <c r="Q20" s="78">
        <f t="shared" si="3"/>
        <v>0</v>
      </c>
      <c r="R20" s="77">
        <f t="shared" si="3"/>
        <v>3773.45</v>
      </c>
      <c r="S20" s="98">
        <f t="shared" si="3"/>
        <v>20734.09</v>
      </c>
      <c r="T20" s="78">
        <f t="shared" si="3"/>
        <v>0</v>
      </c>
      <c r="U20" s="77">
        <f t="shared" si="3"/>
        <v>20594.39</v>
      </c>
      <c r="V20" s="98">
        <f t="shared" si="3"/>
        <v>0</v>
      </c>
      <c r="W20" s="78">
        <f t="shared" si="3"/>
        <v>0</v>
      </c>
      <c r="X20" s="77">
        <f t="shared" si="3"/>
        <v>666</v>
      </c>
      <c r="Y20" s="98">
        <f t="shared" si="3"/>
        <v>3374.08</v>
      </c>
      <c r="Z20" s="78">
        <f t="shared" si="3"/>
        <v>0</v>
      </c>
      <c r="AA20" s="77">
        <f t="shared" si="3"/>
        <v>4187.04</v>
      </c>
      <c r="AB20" s="98">
        <f t="shared" si="3"/>
        <v>213007.61999999997</v>
      </c>
      <c r="AC20" s="78">
        <f t="shared" si="3"/>
        <v>0</v>
      </c>
      <c r="AD20" s="77">
        <f t="shared" si="3"/>
        <v>192554.40000000002</v>
      </c>
      <c r="AE20" s="98">
        <f t="shared" si="3"/>
        <v>47018.42</v>
      </c>
      <c r="AF20" s="78">
        <f t="shared" si="3"/>
        <v>0</v>
      </c>
      <c r="AG20" s="77">
        <f t="shared" si="3"/>
        <v>53374.04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56473.94</v>
      </c>
      <c r="AL20" s="78">
        <f t="shared" si="3"/>
        <v>0</v>
      </c>
      <c r="AM20" s="77">
        <f t="shared" si="3"/>
        <v>63909.409999999996</v>
      </c>
      <c r="AN20" s="98">
        <f t="shared" si="3"/>
        <v>1359.89</v>
      </c>
      <c r="AO20" s="78">
        <f t="shared" si="3"/>
        <v>0</v>
      </c>
      <c r="AP20" s="77">
        <f t="shared" si="3"/>
        <v>1359.89</v>
      </c>
      <c r="AQ20" s="98">
        <f t="shared" si="3"/>
        <v>1972.6</v>
      </c>
      <c r="AR20" s="78">
        <f t="shared" si="3"/>
        <v>0</v>
      </c>
      <c r="AS20" s="77">
        <f t="shared" si="3"/>
        <v>678.8199999999999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947303.7899999999</v>
      </c>
      <c r="BW20" s="77">
        <f>BW10+BW11+BW12+BW13+BW14+BW15+BW16+BW17+BW18+BW19</f>
        <v>7943.73</v>
      </c>
      <c r="BX20" s="95">
        <f>BX10+BX11+BX12+BX13+BX14+BX15+BX16+BX17+BX18+BX19</f>
        <v>926287.1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9041.42</v>
      </c>
      <c r="E24" s="89">
        <v>0</v>
      </c>
      <c r="F24" s="90">
        <v>42846.630000000005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50825.47</v>
      </c>
      <c r="T24" s="89">
        <v>0</v>
      </c>
      <c r="U24" s="101">
        <v>2537.6</v>
      </c>
      <c r="V24" s="97"/>
      <c r="W24" s="89"/>
      <c r="X24" s="101"/>
      <c r="Y24" s="97">
        <v>0</v>
      </c>
      <c r="Z24" s="89">
        <v>0</v>
      </c>
      <c r="AA24" s="101">
        <v>47495.82000000001</v>
      </c>
      <c r="AB24" s="97">
        <v>0</v>
      </c>
      <c r="AC24" s="89">
        <v>0</v>
      </c>
      <c r="AD24" s="101">
        <v>2737.68</v>
      </c>
      <c r="AE24" s="97"/>
      <c r="AF24" s="89"/>
      <c r="AG24" s="101"/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59866.89</v>
      </c>
      <c r="BW24" s="77">
        <f t="shared" si="4"/>
        <v>0</v>
      </c>
      <c r="BX24" s="79">
        <f t="shared" si="4"/>
        <v>95617.73000000001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1000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1000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9041.42</v>
      </c>
      <c r="E28" s="78">
        <f t="shared" si="5"/>
        <v>0</v>
      </c>
      <c r="F28" s="79">
        <f t="shared" si="5"/>
        <v>42846.630000000005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1000</v>
      </c>
      <c r="S28" s="98">
        <f t="shared" si="5"/>
        <v>50825.47</v>
      </c>
      <c r="T28" s="78">
        <f t="shared" si="5"/>
        <v>0</v>
      </c>
      <c r="U28" s="77">
        <f t="shared" si="5"/>
        <v>2537.6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47495.82000000001</v>
      </c>
      <c r="AB28" s="98">
        <f t="shared" si="5"/>
        <v>0</v>
      </c>
      <c r="AC28" s="78">
        <f t="shared" si="5"/>
        <v>0</v>
      </c>
      <c r="AD28" s="77">
        <f t="shared" si="5"/>
        <v>2737.68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59866.89</v>
      </c>
      <c r="BW28" s="77">
        <f>BW23+BW24+BW25+BW26+BW27</f>
        <v>0</v>
      </c>
      <c r="BX28" s="95">
        <f>BX23+BX24+BX25+BX26+BX27</f>
        <v>96617.73000000001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48526.270000000004</v>
      </c>
      <c r="BM40" s="89">
        <v>0</v>
      </c>
      <c r="BN40" s="101">
        <v>48526.27</v>
      </c>
      <c r="BO40" s="97"/>
      <c r="BP40" s="89"/>
      <c r="BQ40" s="101"/>
      <c r="BR40" s="97"/>
      <c r="BS40" s="89"/>
      <c r="BT40" s="101"/>
      <c r="BU40" s="76"/>
      <c r="BV40" s="85">
        <f t="shared" si="10"/>
        <v>48526.270000000004</v>
      </c>
      <c r="BW40" s="77">
        <f t="shared" si="10"/>
        <v>0</v>
      </c>
      <c r="BX40" s="79">
        <f t="shared" si="10"/>
        <v>48526.27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48526.270000000004</v>
      </c>
      <c r="BM42" s="78">
        <f t="shared" si="12"/>
        <v>0</v>
      </c>
      <c r="BN42" s="77">
        <f t="shared" si="12"/>
        <v>48526.27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48526.270000000004</v>
      </c>
      <c r="BW42" s="77">
        <f>BW38+BW39+BW40+BW41</f>
        <v>0</v>
      </c>
      <c r="BX42" s="95">
        <f>BX38+BX39+BX40+BX41</f>
        <v>48526.27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97322.93000000002</v>
      </c>
      <c r="BS49" s="89">
        <v>0</v>
      </c>
      <c r="BT49" s="101">
        <v>97223.59000000001</v>
      </c>
      <c r="BU49" s="76"/>
      <c r="BV49" s="85">
        <f aca="true" t="shared" si="15" ref="BV49:BX50">D49+G49+J49+M49+P49+S49+V49+Y49+AB49+AE49+AH49+AK49+AN49+AQ49+AT49+AW49+AZ49+BC49+BF49+BI49+BL49+BO49+BR49</f>
        <v>97322.93000000002</v>
      </c>
      <c r="BW49" s="77">
        <f t="shared" si="15"/>
        <v>0</v>
      </c>
      <c r="BX49" s="79">
        <f t="shared" si="15"/>
        <v>97223.59000000001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6241.83</v>
      </c>
      <c r="BS50" s="89">
        <v>0</v>
      </c>
      <c r="BT50" s="101">
        <v>8601.49</v>
      </c>
      <c r="BU50" s="76"/>
      <c r="BV50" s="85">
        <f t="shared" si="15"/>
        <v>6241.83</v>
      </c>
      <c r="BW50" s="77">
        <f t="shared" si="15"/>
        <v>0</v>
      </c>
      <c r="BX50" s="79">
        <f t="shared" si="15"/>
        <v>8601.49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103564.76000000002</v>
      </c>
      <c r="BS51" s="78">
        <f>BS49+BS50</f>
        <v>0</v>
      </c>
      <c r="BT51" s="77">
        <f>BT49+BT50</f>
        <v>105825.08000000002</v>
      </c>
      <c r="BU51" s="85"/>
      <c r="BV51" s="85">
        <f>BV49+BV50</f>
        <v>103564.76000000002</v>
      </c>
      <c r="BW51" s="77">
        <f>BW49+BW50</f>
        <v>0</v>
      </c>
      <c r="BX51" s="95">
        <f>BX49+BX50</f>
        <v>105825.08000000002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448854.52999999997</v>
      </c>
      <c r="E53" s="86">
        <f t="shared" si="18"/>
        <v>7943.73</v>
      </c>
      <c r="F53" s="86">
        <f t="shared" si="18"/>
        <v>469751.31999999995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35679.94000000001</v>
      </c>
      <c r="K53" s="86">
        <f t="shared" si="18"/>
        <v>0</v>
      </c>
      <c r="L53" s="86">
        <f t="shared" si="18"/>
        <v>36113.700000000004</v>
      </c>
      <c r="M53" s="86">
        <f t="shared" si="18"/>
        <v>124571.47</v>
      </c>
      <c r="N53" s="86">
        <f t="shared" si="18"/>
        <v>0</v>
      </c>
      <c r="O53" s="86">
        <f t="shared" si="18"/>
        <v>122171.26999999999</v>
      </c>
      <c r="P53" s="86">
        <f t="shared" si="18"/>
        <v>3298.63</v>
      </c>
      <c r="Q53" s="86">
        <f t="shared" si="18"/>
        <v>0</v>
      </c>
      <c r="R53" s="86">
        <f t="shared" si="18"/>
        <v>4773.45</v>
      </c>
      <c r="S53" s="86">
        <f t="shared" si="18"/>
        <v>71559.56</v>
      </c>
      <c r="T53" s="86">
        <f t="shared" si="18"/>
        <v>0</v>
      </c>
      <c r="U53" s="86">
        <f t="shared" si="18"/>
        <v>23131.989999999998</v>
      </c>
      <c r="V53" s="86">
        <f t="shared" si="18"/>
        <v>0</v>
      </c>
      <c r="W53" s="86">
        <f t="shared" si="18"/>
        <v>0</v>
      </c>
      <c r="X53" s="86">
        <f t="shared" si="18"/>
        <v>666</v>
      </c>
      <c r="Y53" s="86">
        <f t="shared" si="18"/>
        <v>3374.08</v>
      </c>
      <c r="Z53" s="86">
        <f t="shared" si="18"/>
        <v>0</v>
      </c>
      <c r="AA53" s="86">
        <f t="shared" si="18"/>
        <v>51682.86000000001</v>
      </c>
      <c r="AB53" s="86">
        <f t="shared" si="18"/>
        <v>213007.61999999997</v>
      </c>
      <c r="AC53" s="86">
        <f t="shared" si="18"/>
        <v>0</v>
      </c>
      <c r="AD53" s="86">
        <f t="shared" si="18"/>
        <v>195292.08000000002</v>
      </c>
      <c r="AE53" s="86">
        <f t="shared" si="18"/>
        <v>47018.42</v>
      </c>
      <c r="AF53" s="86">
        <f t="shared" si="18"/>
        <v>0</v>
      </c>
      <c r="AG53" s="86">
        <f t="shared" si="18"/>
        <v>53374.04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56473.94</v>
      </c>
      <c r="AL53" s="86">
        <f t="shared" si="19"/>
        <v>0</v>
      </c>
      <c r="AM53" s="86">
        <f t="shared" si="19"/>
        <v>63909.409999999996</v>
      </c>
      <c r="AN53" s="86">
        <f t="shared" si="19"/>
        <v>1359.89</v>
      </c>
      <c r="AO53" s="86">
        <f t="shared" si="19"/>
        <v>0</v>
      </c>
      <c r="AP53" s="86">
        <f t="shared" si="19"/>
        <v>1359.89</v>
      </c>
      <c r="AQ53" s="86">
        <f t="shared" si="19"/>
        <v>1972.6</v>
      </c>
      <c r="AR53" s="86">
        <f t="shared" si="19"/>
        <v>0</v>
      </c>
      <c r="AS53" s="86">
        <f t="shared" si="19"/>
        <v>678.8199999999999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48526.270000000004</v>
      </c>
      <c r="BM53" s="86">
        <f t="shared" si="19"/>
        <v>0</v>
      </c>
      <c r="BN53" s="86">
        <f t="shared" si="19"/>
        <v>48526.27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103564.76000000002</v>
      </c>
      <c r="BS53" s="86">
        <f t="shared" si="19"/>
        <v>0</v>
      </c>
      <c r="BT53" s="86">
        <f t="shared" si="19"/>
        <v>105825.08000000002</v>
      </c>
      <c r="BU53" s="86">
        <f>BU8</f>
        <v>0</v>
      </c>
      <c r="BV53" s="102">
        <f>BV8+BV20+BV28+BV35+BV42+BV46+BV51</f>
        <v>1159261.71</v>
      </c>
      <c r="BW53" s="87">
        <f>BW20+BW28+BW35+BW42+BW46+BW51</f>
        <v>7943.73</v>
      </c>
      <c r="BX53" s="87">
        <f>BX20+BX28+BX35+BX42+BX46+BX51</f>
        <v>1177256.18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IF((Spese_Rendiconto_2017!BV53+Spese_Rendiconto_2017!BW53-Entrate_Rendiconto_2017!D58)&lt;0,Entrate_Rendiconto_2017!D58-Spese_Rendiconto_2017!BV53-Spese_Rendiconto_2017!BW53,0)</f>
        <v>10519.830000000056</v>
      </c>
      <c r="BW54" s="93"/>
      <c r="BX54" s="94">
        <f>IF((Spese_Rendiconto_2017!BX53-Entrate_Rendiconto_2017!E58)&lt;0,Entrate_Rendiconto_2017!E58-Spese_Rendiconto_2017!BX53,0)</f>
        <v>200713.94000000018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2019-06-10T08:19:22Z</dcterms:modified>
  <cp:category/>
  <cp:version/>
  <cp:contentType/>
  <cp:contentStatus/>
</cp:coreProperties>
</file>