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8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8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'Entrate_Rendiconto_2018'!$B$1:$E$59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'Spese_Rendiconto_2018'!$B$1:$BX$54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'Spese_Rendiconto_2018'!$B:$C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<sst xmlns="http://schemas.openxmlformats.org/spreadsheetml/2006/main" count="870" uniqueCount="149">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</sst>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787</v>
      </c>
      <c r="E5" s="38"/>
    </row>
    <row r="6" spans="2:5" ht="15">
      <c r="B6" s="8"/>
      <c r="C6" s="5" t="s">
        <v>5</v>
      </c>
      <c r="D6" s="39">
        <v>1531.45</v>
      </c>
      <c r="E6" s="40"/>
    </row>
    <row r="7" spans="2:5" ht="15">
      <c r="B7" s="8"/>
      <c r="C7" s="5" t="s">
        <v>6</v>
      </c>
      <c r="D7" s="39">
        <v>7391.9800000000005</v>
      </c>
      <c r="E7" s="40"/>
    </row>
    <row r="8" spans="2:5" ht="15.75" thickBot="1">
      <c r="B8" s="9"/>
      <c r="C8" s="6" t="s">
        <v>7</v>
      </c>
      <c r="D8" s="41"/>
      <c r="E8" s="42">
        <v>0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141176.86</v>
      </c>
      <c r="E10" s="45">
        <v>142541.06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200.54</v>
      </c>
      <c r="E13" s="45">
        <v>200.54</v>
      </c>
    </row>
    <row r="14" spans="2:5" ht="15">
      <c r="B14" s="13">
        <v>10301</v>
      </c>
      <c r="C14" s="54" t="s">
        <v>11</v>
      </c>
      <c r="D14" s="39">
        <v>78537.03</v>
      </c>
      <c r="E14" s="45">
        <v>80963.68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219914.43</v>
      </c>
      <c r="E16" s="51">
        <f>E10+E11+E12+E13+E14+E15</f>
        <v>223705.28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40765.01</v>
      </c>
      <c r="E18" s="45">
        <v>33274.01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1000</v>
      </c>
      <c r="E20" s="59">
        <v>0</v>
      </c>
    </row>
    <row r="21" spans="2:5" ht="15">
      <c r="B21" s="13">
        <v>20104</v>
      </c>
      <c r="C21" s="54" t="s">
        <v>10</v>
      </c>
      <c r="D21" s="39">
        <v>2000</v>
      </c>
      <c r="E21" s="45">
        <v>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43765.01</v>
      </c>
      <c r="E23" s="51">
        <f>E18+E19+E20+E21+E22</f>
        <v>33274.01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13489.310000000001</v>
      </c>
      <c r="E25" s="45">
        <v>12412.01</v>
      </c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0.07</v>
      </c>
      <c r="E27" s="45">
        <v>0.07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4306.39</v>
      </c>
      <c r="E29" s="50">
        <v>3691.4700000000003</v>
      </c>
    </row>
    <row r="30" spans="2:5" ht="15.75" thickBot="1">
      <c r="B30" s="16">
        <v>30000</v>
      </c>
      <c r="C30" s="15" t="s">
        <v>32</v>
      </c>
      <c r="D30" s="48">
        <f>D25+D26+D27+D28+D29</f>
        <v>17795.77</v>
      </c>
      <c r="E30" s="51">
        <f>E25+E26+E27+E28+E29</f>
        <v>16103.55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2000</v>
      </c>
      <c r="E33" s="59">
        <v>20603.3</v>
      </c>
    </row>
    <row r="34" spans="2:5" ht="15">
      <c r="B34" s="13">
        <v>40300</v>
      </c>
      <c r="C34" s="54" t="s">
        <v>37</v>
      </c>
      <c r="D34" s="61">
        <v>1000</v>
      </c>
      <c r="E34" s="45">
        <v>0</v>
      </c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>
        <v>15565.81</v>
      </c>
      <c r="E36" s="50">
        <v>15565.810000000001</v>
      </c>
    </row>
    <row r="37" spans="2:5" ht="15.75" thickBot="1">
      <c r="B37" s="16">
        <v>40000</v>
      </c>
      <c r="C37" s="15" t="s">
        <v>40</v>
      </c>
      <c r="D37" s="48">
        <f>D32+D33+D34+D35+D36</f>
        <v>18565.809999999998</v>
      </c>
      <c r="E37" s="51">
        <f>E32+E33+E34+E35+E36</f>
        <v>36169.11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37113.94</v>
      </c>
      <c r="E51" s="62">
        <v>37113.94</v>
      </c>
    </row>
    <row r="52" spans="2:5" ht="15.75" thickBot="1">
      <c r="B52" s="16">
        <v>70000</v>
      </c>
      <c r="C52" s="15" t="s">
        <v>58</v>
      </c>
      <c r="D52" s="48">
        <f>D51</f>
        <v>37113.94</v>
      </c>
      <c r="E52" s="51">
        <f>E51</f>
        <v>37113.94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33991.14</v>
      </c>
      <c r="E54" s="45">
        <v>33991.14</v>
      </c>
    </row>
    <row r="55" spans="2:5" ht="15">
      <c r="B55" s="13">
        <v>90200</v>
      </c>
      <c r="C55" s="54" t="s">
        <v>62</v>
      </c>
      <c r="D55" s="61">
        <v>4969.43</v>
      </c>
      <c r="E55" s="62">
        <v>4332.17</v>
      </c>
    </row>
    <row r="56" spans="2:5" ht="15.75" thickBot="1">
      <c r="B56" s="16">
        <v>90000</v>
      </c>
      <c r="C56" s="15" t="s">
        <v>63</v>
      </c>
      <c r="D56" s="48">
        <f>D54+D55</f>
        <v>38960.57</v>
      </c>
      <c r="E56" s="51">
        <f>E54+E55</f>
        <v>38323.31</v>
      </c>
    </row>
    <row r="57" spans="2:5" ht="16.5" thickBot="1" thickTop="1">
      <c r="B57" s="109" t="s">
        <v>64</v>
      </c>
      <c r="C57" s="110"/>
      <c r="D57" s="52">
        <f>D16+D23+D30+D37+D43+D49+D52+D56</f>
        <v>376115.53</v>
      </c>
      <c r="E57" s="55">
        <f>E16+E23+E30+E37+E43+E49+E52+E56</f>
        <v>384689.2</v>
      </c>
    </row>
    <row r="58" spans="2:5" ht="16.5" thickBot="1" thickTop="1">
      <c r="B58" s="109" t="s">
        <v>65</v>
      </c>
      <c r="C58" s="110"/>
      <c r="D58" s="52">
        <f>D57+D5+D6+D7+D8</f>
        <v>385825.96</v>
      </c>
      <c r="E58" s="55">
        <f>E57+E5+E6+E7+E8</f>
        <v>384689.2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IF((Spese_Rendiconto_2018!BV53+Spese_Rendiconto_2018!BW53-Entrate_Rendiconto_2018!D58)&gt;0,Spese_Rendiconto_2018!BV53+Spese_Rendiconto_2018!BW53-Entrate_Rendiconto_2018!D58,0)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38535.46</v>
      </c>
      <c r="E10" s="89">
        <v>7906</v>
      </c>
      <c r="F10" s="90">
        <v>35219.09999999999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30633.58</v>
      </c>
      <c r="AC10" s="89">
        <v>0</v>
      </c>
      <c r="AD10" s="90">
        <v>30633.58</v>
      </c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69169.04000000001</v>
      </c>
      <c r="BW10" s="77">
        <f aca="true" t="shared" si="1" ref="BW10:BW19">E10+H10+K10+N10+Q10+T10+W10+Z10+AC10+AF10+AI10+AL10+AO10+AR10+AU10+AX10+BA10+BD10+BG10+BJ10+BM10+BP10+BS10</f>
        <v>7906</v>
      </c>
      <c r="BX10" s="79">
        <f aca="true" t="shared" si="2" ref="BX10:BX19">F10+I10+L10+O10+R10+U10+X10+AA10+AD10+AG10+AJ10+AM10+AP10+AS10+AV10+AY10+BB10+BE10+BH10+BK10+BN10+BQ10+BT10</f>
        <v>65852.68</v>
      </c>
    </row>
    <row r="11" spans="2:76" ht="15">
      <c r="B11" s="13">
        <v>102</v>
      </c>
      <c r="C11" s="25" t="s">
        <v>92</v>
      </c>
      <c r="D11" s="88">
        <v>2883.78</v>
      </c>
      <c r="E11" s="89">
        <v>502</v>
      </c>
      <c r="F11" s="90">
        <v>2662.78</v>
      </c>
      <c r="G11" s="88"/>
      <c r="H11" s="89"/>
      <c r="I11" s="90"/>
      <c r="J11" s="97"/>
      <c r="K11" s="89"/>
      <c r="L11" s="101"/>
      <c r="M11" s="91">
        <v>258.72</v>
      </c>
      <c r="N11" s="89">
        <v>0</v>
      </c>
      <c r="O11" s="90">
        <v>258.72</v>
      </c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2025.5</v>
      </c>
      <c r="AC11" s="89">
        <v>0</v>
      </c>
      <c r="AD11" s="90">
        <v>2025.4999999999998</v>
      </c>
      <c r="AE11" s="91">
        <v>207.92000000000002</v>
      </c>
      <c r="AF11" s="89">
        <v>0</v>
      </c>
      <c r="AG11" s="90">
        <v>207.92000000000002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5375.92</v>
      </c>
      <c r="BW11" s="77">
        <f t="shared" si="1"/>
        <v>502</v>
      </c>
      <c r="BX11" s="79">
        <f t="shared" si="2"/>
        <v>5154.92</v>
      </c>
    </row>
    <row r="12" spans="2:76" ht="15">
      <c r="B12" s="13">
        <v>103</v>
      </c>
      <c r="C12" s="25" t="s">
        <v>93</v>
      </c>
      <c r="D12" s="88">
        <v>44966.19</v>
      </c>
      <c r="E12" s="89">
        <v>0</v>
      </c>
      <c r="F12" s="90">
        <v>35383.6</v>
      </c>
      <c r="G12" s="88"/>
      <c r="H12" s="89"/>
      <c r="I12" s="90"/>
      <c r="J12" s="97"/>
      <c r="K12" s="89"/>
      <c r="L12" s="101"/>
      <c r="M12" s="91">
        <v>0</v>
      </c>
      <c r="N12" s="89">
        <v>0</v>
      </c>
      <c r="O12" s="90">
        <v>0</v>
      </c>
      <c r="P12" s="91"/>
      <c r="Q12" s="89"/>
      <c r="R12" s="90"/>
      <c r="S12" s="91"/>
      <c r="T12" s="89"/>
      <c r="U12" s="90"/>
      <c r="V12" s="91">
        <v>2530.69</v>
      </c>
      <c r="W12" s="89">
        <v>0</v>
      </c>
      <c r="X12" s="90">
        <v>0</v>
      </c>
      <c r="Y12" s="91"/>
      <c r="Z12" s="89"/>
      <c r="AA12" s="90"/>
      <c r="AB12" s="91">
        <v>41500</v>
      </c>
      <c r="AC12" s="89">
        <v>0</v>
      </c>
      <c r="AD12" s="90">
        <v>34312.22</v>
      </c>
      <c r="AE12" s="91">
        <v>21104.41</v>
      </c>
      <c r="AF12" s="89">
        <v>0</v>
      </c>
      <c r="AG12" s="90">
        <v>18881.12</v>
      </c>
      <c r="AH12" s="91"/>
      <c r="AI12" s="89"/>
      <c r="AJ12" s="90"/>
      <c r="AK12" s="91">
        <v>305</v>
      </c>
      <c r="AL12" s="89">
        <v>0</v>
      </c>
      <c r="AM12" s="90">
        <v>305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110406.29000000001</v>
      </c>
      <c r="BW12" s="77">
        <f t="shared" si="1"/>
        <v>0</v>
      </c>
      <c r="BX12" s="79">
        <f t="shared" si="2"/>
        <v>88881.94</v>
      </c>
    </row>
    <row r="13" spans="2:76" ht="15">
      <c r="B13" s="13">
        <v>104</v>
      </c>
      <c r="C13" s="25" t="s">
        <v>19</v>
      </c>
      <c r="D13" s="88">
        <v>48579.83</v>
      </c>
      <c r="E13" s="89">
        <v>0</v>
      </c>
      <c r="F13" s="90">
        <v>14183.25</v>
      </c>
      <c r="G13" s="88"/>
      <c r="H13" s="89"/>
      <c r="I13" s="90"/>
      <c r="J13" s="97">
        <v>150</v>
      </c>
      <c r="K13" s="89">
        <v>0</v>
      </c>
      <c r="L13" s="101">
        <v>150</v>
      </c>
      <c r="M13" s="91">
        <v>0</v>
      </c>
      <c r="N13" s="89">
        <v>0</v>
      </c>
      <c r="O13" s="90">
        <v>0</v>
      </c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>
        <v>183.93</v>
      </c>
      <c r="AC13" s="89">
        <v>0</v>
      </c>
      <c r="AD13" s="90">
        <v>0</v>
      </c>
      <c r="AE13" s="91"/>
      <c r="AF13" s="89"/>
      <c r="AG13" s="90"/>
      <c r="AH13" s="91"/>
      <c r="AI13" s="89"/>
      <c r="AJ13" s="90"/>
      <c r="AK13" s="91">
        <v>7675</v>
      </c>
      <c r="AL13" s="89">
        <v>0</v>
      </c>
      <c r="AM13" s="90">
        <v>7675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56588.76</v>
      </c>
      <c r="BW13" s="77">
        <f t="shared" si="1"/>
        <v>0</v>
      </c>
      <c r="BX13" s="79">
        <f t="shared" si="2"/>
        <v>22008.25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9009.46</v>
      </c>
      <c r="BM16" s="89">
        <v>0</v>
      </c>
      <c r="BN16" s="90">
        <v>9009.46</v>
      </c>
      <c r="BO16" s="91"/>
      <c r="BP16" s="89"/>
      <c r="BQ16" s="90"/>
      <c r="BR16" s="97"/>
      <c r="BS16" s="89"/>
      <c r="BT16" s="101"/>
      <c r="BU16" s="76"/>
      <c r="BV16" s="85">
        <f t="shared" si="0"/>
        <v>9009.46</v>
      </c>
      <c r="BW16" s="77">
        <f t="shared" si="1"/>
        <v>0</v>
      </c>
      <c r="BX16" s="79">
        <f t="shared" si="2"/>
        <v>9009.46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261</v>
      </c>
      <c r="E18" s="89">
        <v>0</v>
      </c>
      <c r="F18" s="90">
        <v>261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261</v>
      </c>
      <c r="BW18" s="77">
        <f t="shared" si="1"/>
        <v>0</v>
      </c>
      <c r="BX18" s="79">
        <f t="shared" si="2"/>
        <v>261</v>
      </c>
    </row>
    <row r="19" spans="2:76" ht="15">
      <c r="B19" s="13">
        <v>110</v>
      </c>
      <c r="C19" s="25" t="s">
        <v>98</v>
      </c>
      <c r="D19" s="88">
        <v>5352.93</v>
      </c>
      <c r="E19" s="89">
        <v>0</v>
      </c>
      <c r="F19" s="90">
        <v>5352.93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5352.93</v>
      </c>
      <c r="BW19" s="77">
        <f t="shared" si="1"/>
        <v>0</v>
      </c>
      <c r="BX19" s="79">
        <f t="shared" si="2"/>
        <v>5352.93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140579.19</v>
      </c>
      <c r="E20" s="78">
        <f t="shared" si="3"/>
        <v>8408</v>
      </c>
      <c r="F20" s="79">
        <f t="shared" si="3"/>
        <v>93062.65999999997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150</v>
      </c>
      <c r="K20" s="78">
        <f t="shared" si="3"/>
        <v>0</v>
      </c>
      <c r="L20" s="77">
        <f t="shared" si="3"/>
        <v>150</v>
      </c>
      <c r="M20" s="98">
        <f t="shared" si="3"/>
        <v>258.72</v>
      </c>
      <c r="N20" s="78">
        <f t="shared" si="3"/>
        <v>0</v>
      </c>
      <c r="O20" s="77">
        <f t="shared" si="3"/>
        <v>258.72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2530.69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74343.01</v>
      </c>
      <c r="AC20" s="78">
        <f t="shared" si="3"/>
        <v>0</v>
      </c>
      <c r="AD20" s="77">
        <f t="shared" si="3"/>
        <v>66971.3</v>
      </c>
      <c r="AE20" s="98">
        <f t="shared" si="3"/>
        <v>21312.329999999998</v>
      </c>
      <c r="AF20" s="78">
        <f t="shared" si="3"/>
        <v>0</v>
      </c>
      <c r="AG20" s="77">
        <f t="shared" si="3"/>
        <v>19089.039999999997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7980</v>
      </c>
      <c r="AL20" s="78">
        <f t="shared" si="3"/>
        <v>0</v>
      </c>
      <c r="AM20" s="77">
        <f t="shared" si="3"/>
        <v>7980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9009.46</v>
      </c>
      <c r="BM20" s="78">
        <f t="shared" si="3"/>
        <v>0</v>
      </c>
      <c r="BN20" s="77">
        <f t="shared" si="3"/>
        <v>9009.46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256163.4</v>
      </c>
      <c r="BW20" s="77">
        <f>BW10+BW11+BW12+BW13+BW14+BW15+BW16+BW17+BW18+BW19</f>
        <v>8408</v>
      </c>
      <c r="BX20" s="95">
        <f>BX10+BX11+BX12+BX13+BX14+BX15+BX16+BX17+BX18+BX19</f>
        <v>196521.17999999996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12503.099999999999</v>
      </c>
      <c r="E24" s="89">
        <v>2105.17</v>
      </c>
      <c r="F24" s="90">
        <v>11539.98</v>
      </c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>
        <v>0</v>
      </c>
      <c r="T24" s="89">
        <v>0</v>
      </c>
      <c r="U24" s="101">
        <v>0</v>
      </c>
      <c r="V24" s="97"/>
      <c r="W24" s="89"/>
      <c r="X24" s="101"/>
      <c r="Y24" s="97">
        <v>0</v>
      </c>
      <c r="Z24" s="89">
        <v>0</v>
      </c>
      <c r="AA24" s="101">
        <v>19803.3</v>
      </c>
      <c r="AB24" s="97">
        <v>3992.33</v>
      </c>
      <c r="AC24" s="89">
        <v>0</v>
      </c>
      <c r="AD24" s="101">
        <v>0</v>
      </c>
      <c r="AE24" s="97">
        <v>0</v>
      </c>
      <c r="AF24" s="89">
        <v>0</v>
      </c>
      <c r="AG24" s="101">
        <v>0</v>
      </c>
      <c r="AH24" s="97"/>
      <c r="AI24" s="89"/>
      <c r="AJ24" s="101"/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16495.43</v>
      </c>
      <c r="BW24" s="77">
        <f t="shared" si="4"/>
        <v>2105.17</v>
      </c>
      <c r="BX24" s="79">
        <f t="shared" si="4"/>
        <v>31343.28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>
        <v>0</v>
      </c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12503.099999999999</v>
      </c>
      <c r="E28" s="78">
        <f t="shared" si="5"/>
        <v>2105.17</v>
      </c>
      <c r="F28" s="79">
        <f t="shared" si="5"/>
        <v>11539.98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19803.3</v>
      </c>
      <c r="AB28" s="98">
        <f t="shared" si="5"/>
        <v>3992.33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16495.43</v>
      </c>
      <c r="BW28" s="77">
        <f>BW23+BW24+BW25+BW26+BW27</f>
        <v>2105.17</v>
      </c>
      <c r="BX28" s="95">
        <f>BX23+BX24+BX25+BX26+BX27</f>
        <v>31343.28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18696.81</v>
      </c>
      <c r="BM40" s="89">
        <v>0</v>
      </c>
      <c r="BN40" s="101">
        <v>18696.81</v>
      </c>
      <c r="BO40" s="97"/>
      <c r="BP40" s="89"/>
      <c r="BQ40" s="101"/>
      <c r="BR40" s="97"/>
      <c r="BS40" s="89"/>
      <c r="BT40" s="101"/>
      <c r="BU40" s="76"/>
      <c r="BV40" s="85">
        <f t="shared" si="10"/>
        <v>18696.81</v>
      </c>
      <c r="BW40" s="77">
        <f t="shared" si="10"/>
        <v>0</v>
      </c>
      <c r="BX40" s="79">
        <f t="shared" si="10"/>
        <v>18696.81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18696.81</v>
      </c>
      <c r="BM42" s="78">
        <f t="shared" si="12"/>
        <v>0</v>
      </c>
      <c r="BN42" s="77">
        <f t="shared" si="12"/>
        <v>18696.81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18696.81</v>
      </c>
      <c r="BW42" s="77">
        <f>BW38+BW39+BW40+BW41</f>
        <v>0</v>
      </c>
      <c r="BX42" s="95">
        <f>BX38+BX39+BX40+BX41</f>
        <v>18696.81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37113.94</v>
      </c>
      <c r="BP45" s="89">
        <v>0</v>
      </c>
      <c r="BQ45" s="101">
        <v>47179.53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37113.94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47179.53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37113.94</v>
      </c>
      <c r="BP46" s="78">
        <f>BP45</f>
        <v>0</v>
      </c>
      <c r="BQ46" s="95">
        <f>BQ45</f>
        <v>47179.53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37113.94</v>
      </c>
      <c r="BW46" s="77">
        <f>BW45</f>
        <v>0</v>
      </c>
      <c r="BX46" s="95">
        <f>BX45</f>
        <v>47179.53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33991.13999999999</v>
      </c>
      <c r="BS49" s="89">
        <v>0</v>
      </c>
      <c r="BT49" s="101">
        <v>33991.14</v>
      </c>
      <c r="BU49" s="76"/>
      <c r="BV49" s="85">
        <f aca="true" t="shared" si="15" ref="BV49:BX50">D49+G49+J49+M49+P49+S49+V49+Y49+AB49+AE49+AH49+AK49+AN49+AQ49+AT49+AW49+AZ49+BC49+BF49+BI49+BL49+BO49+BR49</f>
        <v>33991.13999999999</v>
      </c>
      <c r="BW49" s="77">
        <f t="shared" si="15"/>
        <v>0</v>
      </c>
      <c r="BX49" s="79">
        <f t="shared" si="15"/>
        <v>33991.14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4969.43</v>
      </c>
      <c r="BS50" s="89">
        <v>0</v>
      </c>
      <c r="BT50" s="101">
        <v>1027.8999999999999</v>
      </c>
      <c r="BU50" s="76"/>
      <c r="BV50" s="85">
        <f t="shared" si="15"/>
        <v>4969.43</v>
      </c>
      <c r="BW50" s="77">
        <f t="shared" si="15"/>
        <v>0</v>
      </c>
      <c r="BX50" s="79">
        <f t="shared" si="15"/>
        <v>1027.8999999999999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38960.56999999999</v>
      </c>
      <c r="BS51" s="78">
        <f>BS49+BS50</f>
        <v>0</v>
      </c>
      <c r="BT51" s="77">
        <f>BT49+BT50</f>
        <v>35019.04</v>
      </c>
      <c r="BU51" s="85"/>
      <c r="BV51" s="85">
        <f>BV49+BV50</f>
        <v>38960.56999999999</v>
      </c>
      <c r="BW51" s="77">
        <f>BW49+BW50</f>
        <v>0</v>
      </c>
      <c r="BX51" s="95">
        <f>BX49+BX50</f>
        <v>35019.04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153082.29</v>
      </c>
      <c r="E53" s="86">
        <f t="shared" si="18"/>
        <v>10513.17</v>
      </c>
      <c r="F53" s="86">
        <f t="shared" si="18"/>
        <v>104602.63999999997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150</v>
      </c>
      <c r="K53" s="86">
        <f t="shared" si="18"/>
        <v>0</v>
      </c>
      <c r="L53" s="86">
        <f t="shared" si="18"/>
        <v>150</v>
      </c>
      <c r="M53" s="86">
        <f t="shared" si="18"/>
        <v>258.72</v>
      </c>
      <c r="N53" s="86">
        <f t="shared" si="18"/>
        <v>0</v>
      </c>
      <c r="O53" s="86">
        <f t="shared" si="18"/>
        <v>258.72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2530.69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19803.3</v>
      </c>
      <c r="AB53" s="86">
        <f t="shared" si="18"/>
        <v>78335.34</v>
      </c>
      <c r="AC53" s="86">
        <f t="shared" si="18"/>
        <v>0</v>
      </c>
      <c r="AD53" s="86">
        <f t="shared" si="18"/>
        <v>66971.3</v>
      </c>
      <c r="AE53" s="86">
        <f t="shared" si="18"/>
        <v>21312.329999999998</v>
      </c>
      <c r="AF53" s="86">
        <f t="shared" si="18"/>
        <v>0</v>
      </c>
      <c r="AG53" s="86">
        <f t="shared" si="18"/>
        <v>19089.039999999997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7980</v>
      </c>
      <c r="AL53" s="86">
        <f t="shared" si="19"/>
        <v>0</v>
      </c>
      <c r="AM53" s="86">
        <f t="shared" si="19"/>
        <v>7980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27706.27</v>
      </c>
      <c r="BM53" s="86">
        <f t="shared" si="19"/>
        <v>0</v>
      </c>
      <c r="BN53" s="86">
        <f t="shared" si="19"/>
        <v>27706.27</v>
      </c>
      <c r="BO53" s="86">
        <f t="shared" si="19"/>
        <v>37113.94</v>
      </c>
      <c r="BP53" s="86">
        <f t="shared" si="19"/>
        <v>0</v>
      </c>
      <c r="BQ53" s="86">
        <f t="shared" si="19"/>
        <v>47179.53</v>
      </c>
      <c r="BR53" s="86">
        <f t="shared" si="19"/>
        <v>38960.56999999999</v>
      </c>
      <c r="BS53" s="86">
        <f t="shared" si="19"/>
        <v>0</v>
      </c>
      <c r="BT53" s="86">
        <f t="shared" si="19"/>
        <v>35019.04</v>
      </c>
      <c r="BU53" s="86">
        <f>BU8</f>
        <v>0</v>
      </c>
      <c r="BV53" s="102">
        <f>BV8+BV20+BV28+BV35+BV42+BV46+BV51</f>
        <v>367430.15</v>
      </c>
      <c r="BW53" s="87">
        <f>BW20+BW28+BW35+BW42+BW46+BW51</f>
        <v>10513.17</v>
      </c>
      <c r="BX53" s="87">
        <f>BX20+BX28+BX35+BX42+BX46+BX51</f>
        <v>328759.8399999999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IF((Spese_Rendiconto_2018!BV53+Spese_Rendiconto_2018!BW53-Entrate_Rendiconto_2018!D58)&lt;0,Entrate_Rendiconto_2018!D58-Spese_Rendiconto_2018!BV53-Spese_Rendiconto_2018!BW53,0)</f>
        <v>7882.639999999998</v>
      </c>
      <c r="BW54" s="93"/>
      <c r="BX54" s="94">
        <f>IF((Spese_Rendiconto_2018!BX53-Entrate_Rendiconto_2018!E58)&lt;0,Entrate_Rendiconto_2018!E58-Spese_Rendiconto_2018!BX53,0)</f>
        <v>55929.3600000001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2019-04-01T12:03:25Z</dcterms:modified>
  <cp:category/>
  <cp:version/>
  <cp:contentType/>
  <cp:contentStatus/>
</cp:coreProperties>
</file>