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<sst xmlns="http://schemas.openxmlformats.org/spreadsheetml/2006/main" count="870" uniqueCount="151">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</sst>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1200000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1021500</v>
      </c>
      <c r="E10" s="45">
        <v>1105500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285200</v>
      </c>
      <c r="E14" s="45">
        <v>287964.78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1306700</v>
      </c>
      <c r="E16" s="51">
        <f>E10+E11+E12+E13+E14+E15</f>
        <v>1393464.78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187200</v>
      </c>
      <c r="E18" s="45">
        <v>187200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187200</v>
      </c>
      <c r="E23" s="51">
        <f>E18+E19+E20+E21+E22</f>
        <v>187200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457200</v>
      </c>
      <c r="E25" s="45">
        <v>593109.02</v>
      </c>
    </row>
    <row r="26" spans="2:5" ht="15">
      <c r="B26" s="13">
        <v>30200</v>
      </c>
      <c r="C26" s="54" t="s">
        <v>28</v>
      </c>
      <c r="D26" s="39">
        <v>60000</v>
      </c>
      <c r="E26" s="45">
        <v>70000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30350</v>
      </c>
      <c r="E29" s="50">
        <v>15156.64</v>
      </c>
    </row>
    <row r="30" spans="2:5" ht="15.75" thickBot="1">
      <c r="B30" s="16">
        <v>30000</v>
      </c>
      <c r="C30" s="15" t="s">
        <v>32</v>
      </c>
      <c r="D30" s="48">
        <f>D25+D26+D27+D28+D29</f>
        <v>547550</v>
      </c>
      <c r="E30" s="51">
        <f>E25+E26+E27+E28+E29</f>
        <v>678265.66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893000</v>
      </c>
      <c r="E33" s="59">
        <v>1443480.96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15000</v>
      </c>
      <c r="E36" s="50">
        <v>15000</v>
      </c>
    </row>
    <row r="37" spans="2:5" ht="15.75" thickBot="1">
      <c r="B37" s="16">
        <v>40000</v>
      </c>
      <c r="C37" s="15" t="s">
        <v>40</v>
      </c>
      <c r="D37" s="48">
        <f>D32+D33+D34+D35+D36</f>
        <v>908000</v>
      </c>
      <c r="E37" s="51">
        <f>E32+E33+E34+E35+E36</f>
        <v>1458480.96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8695.67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8695.67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150000</v>
      </c>
      <c r="E47" s="45">
        <v>150633.6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150000</v>
      </c>
      <c r="E49" s="51">
        <f>E45+E46+E47+E48</f>
        <v>150633.6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412000</v>
      </c>
      <c r="E54" s="45">
        <v>460184.7</v>
      </c>
    </row>
    <row r="55" spans="2:5" ht="15">
      <c r="B55" s="13">
        <v>90200</v>
      </c>
      <c r="C55" s="54" t="s">
        <v>62</v>
      </c>
      <c r="D55" s="61">
        <v>48200</v>
      </c>
      <c r="E55" s="62">
        <v>55690.770000000004</v>
      </c>
    </row>
    <row r="56" spans="2:5" ht="15.75" thickBot="1">
      <c r="B56" s="16">
        <v>90000</v>
      </c>
      <c r="C56" s="15" t="s">
        <v>63</v>
      </c>
      <c r="D56" s="48">
        <f>D54+D55</f>
        <v>460200</v>
      </c>
      <c r="E56" s="51">
        <f>E54+E55</f>
        <v>515875.47000000003</v>
      </c>
    </row>
    <row r="57" spans="2:5" ht="16.5" thickBot="1" thickTop="1">
      <c r="B57" s="109" t="s">
        <v>64</v>
      </c>
      <c r="C57" s="110"/>
      <c r="D57" s="52">
        <f>D16+D23+D30+D37+D43+D49+D52+D56</f>
        <v>3559650</v>
      </c>
      <c r="E57" s="55">
        <f>E16+E23+E30+E37+E43+E49+E52+E56</f>
        <v>4392616.14</v>
      </c>
    </row>
    <row r="58" spans="2:5" ht="16.5" thickBot="1" thickTop="1">
      <c r="B58" s="109" t="s">
        <v>65</v>
      </c>
      <c r="C58" s="110"/>
      <c r="D58" s="52">
        <f>D57+D5+D6+D7+D8</f>
        <v>3559650</v>
      </c>
      <c r="E58" s="55">
        <f>E57+E5+E6+E7+E8</f>
        <v>5592616.14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1021000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285200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1306200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190400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190400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457200</v>
      </c>
      <c r="E25" s="45"/>
    </row>
    <row r="26" spans="2:5" ht="15">
      <c r="B26" s="13">
        <v>30200</v>
      </c>
      <c r="C26" s="54" t="s">
        <v>28</v>
      </c>
      <c r="D26" s="39">
        <v>60000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30350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547550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150000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150000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412000</v>
      </c>
      <c r="E54" s="45"/>
    </row>
    <row r="55" spans="2:5" ht="15">
      <c r="B55" s="13">
        <v>90200</v>
      </c>
      <c r="C55" s="54" t="s">
        <v>62</v>
      </c>
      <c r="D55" s="61">
        <v>48200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460200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2869350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2869350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1021000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285200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1306200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190400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190400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457200</v>
      </c>
      <c r="E25" s="45"/>
    </row>
    <row r="26" spans="2:5" ht="15">
      <c r="B26" s="13">
        <v>30200</v>
      </c>
      <c r="C26" s="54" t="s">
        <v>28</v>
      </c>
      <c r="D26" s="39">
        <v>60000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30350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547550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412000</v>
      </c>
      <c r="E54" s="45"/>
    </row>
    <row r="55" spans="2:5" ht="15">
      <c r="B55" s="13">
        <v>90200</v>
      </c>
      <c r="C55" s="54" t="s">
        <v>62</v>
      </c>
      <c r="D55" s="61">
        <v>48200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460200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2619350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2619350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318950</v>
      </c>
      <c r="E10" s="89">
        <v>0</v>
      </c>
      <c r="F10" s="90">
        <v>318950</v>
      </c>
      <c r="G10" s="88"/>
      <c r="H10" s="89"/>
      <c r="I10" s="90"/>
      <c r="J10" s="97">
        <v>103450</v>
      </c>
      <c r="K10" s="89">
        <v>0</v>
      </c>
      <c r="L10" s="101">
        <v>103450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>
        <v>28050</v>
      </c>
      <c r="Z10" s="89">
        <v>0</v>
      </c>
      <c r="AA10" s="90">
        <v>28050</v>
      </c>
      <c r="AB10" s="91">
        <v>31100</v>
      </c>
      <c r="AC10" s="89">
        <v>0</v>
      </c>
      <c r="AD10" s="90">
        <v>31100</v>
      </c>
      <c r="AE10" s="91">
        <v>28700</v>
      </c>
      <c r="AF10" s="89">
        <v>0</v>
      </c>
      <c r="AG10" s="90">
        <v>28700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510250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510250</v>
      </c>
    </row>
    <row r="11" spans="2:76" ht="15">
      <c r="B11" s="13">
        <v>102</v>
      </c>
      <c r="C11" s="25" t="s">
        <v>92</v>
      </c>
      <c r="D11" s="88">
        <v>24850</v>
      </c>
      <c r="E11" s="89">
        <v>0</v>
      </c>
      <c r="F11" s="90">
        <v>24850</v>
      </c>
      <c r="G11" s="88"/>
      <c r="H11" s="89"/>
      <c r="I11" s="90"/>
      <c r="J11" s="97">
        <v>6850</v>
      </c>
      <c r="K11" s="89">
        <v>0</v>
      </c>
      <c r="L11" s="101">
        <v>6850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1850</v>
      </c>
      <c r="Z11" s="89">
        <v>0</v>
      </c>
      <c r="AA11" s="90">
        <v>1850</v>
      </c>
      <c r="AB11" s="91">
        <v>2100</v>
      </c>
      <c r="AC11" s="89">
        <v>0</v>
      </c>
      <c r="AD11" s="90">
        <v>2100</v>
      </c>
      <c r="AE11" s="91">
        <v>1900</v>
      </c>
      <c r="AF11" s="89">
        <v>0</v>
      </c>
      <c r="AG11" s="90">
        <v>1900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0</v>
      </c>
      <c r="AX11" s="89">
        <v>0</v>
      </c>
      <c r="AY11" s="90">
        <v>0</v>
      </c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37550</v>
      </c>
      <c r="BW11" s="77">
        <f t="shared" si="1"/>
        <v>0</v>
      </c>
      <c r="BX11" s="79">
        <f t="shared" si="2"/>
        <v>37550</v>
      </c>
    </row>
    <row r="12" spans="2:76" ht="15">
      <c r="B12" s="13">
        <v>103</v>
      </c>
      <c r="C12" s="25" t="s">
        <v>93</v>
      </c>
      <c r="D12" s="88">
        <v>283600</v>
      </c>
      <c r="E12" s="89">
        <v>0</v>
      </c>
      <c r="F12" s="90">
        <v>370788.49</v>
      </c>
      <c r="G12" s="88"/>
      <c r="H12" s="89"/>
      <c r="I12" s="90"/>
      <c r="J12" s="97">
        <v>2000</v>
      </c>
      <c r="K12" s="89">
        <v>0</v>
      </c>
      <c r="L12" s="101">
        <v>2000</v>
      </c>
      <c r="M12" s="91">
        <v>139150</v>
      </c>
      <c r="N12" s="89">
        <v>0</v>
      </c>
      <c r="O12" s="90">
        <v>146632.97</v>
      </c>
      <c r="P12" s="91">
        <v>4800</v>
      </c>
      <c r="Q12" s="89">
        <v>0</v>
      </c>
      <c r="R12" s="90">
        <v>7158.33</v>
      </c>
      <c r="S12" s="91">
        <v>20000</v>
      </c>
      <c r="T12" s="89">
        <v>0</v>
      </c>
      <c r="U12" s="90">
        <v>26118.33</v>
      </c>
      <c r="V12" s="91"/>
      <c r="W12" s="89"/>
      <c r="X12" s="90"/>
      <c r="Y12" s="91"/>
      <c r="Z12" s="89"/>
      <c r="AA12" s="90"/>
      <c r="AB12" s="91">
        <v>298300</v>
      </c>
      <c r="AC12" s="89">
        <v>0</v>
      </c>
      <c r="AD12" s="90">
        <v>304853</v>
      </c>
      <c r="AE12" s="91">
        <v>129500</v>
      </c>
      <c r="AF12" s="89">
        <v>0</v>
      </c>
      <c r="AG12" s="90">
        <v>147687.19999999998</v>
      </c>
      <c r="AH12" s="91">
        <v>10000</v>
      </c>
      <c r="AI12" s="89">
        <v>0</v>
      </c>
      <c r="AJ12" s="90">
        <v>21172</v>
      </c>
      <c r="AK12" s="91">
        <v>19000</v>
      </c>
      <c r="AL12" s="89">
        <v>0</v>
      </c>
      <c r="AM12" s="90">
        <v>23522.760000000002</v>
      </c>
      <c r="AN12" s="91">
        <v>500</v>
      </c>
      <c r="AO12" s="89">
        <v>0</v>
      </c>
      <c r="AP12" s="90">
        <v>1500</v>
      </c>
      <c r="AQ12" s="91">
        <v>17500</v>
      </c>
      <c r="AR12" s="89">
        <v>0</v>
      </c>
      <c r="AS12" s="90">
        <v>17500</v>
      </c>
      <c r="AT12" s="91"/>
      <c r="AU12" s="89"/>
      <c r="AV12" s="90"/>
      <c r="AW12" s="91">
        <v>5000</v>
      </c>
      <c r="AX12" s="89">
        <v>0</v>
      </c>
      <c r="AY12" s="90">
        <v>6300.32</v>
      </c>
      <c r="AZ12" s="91">
        <v>700</v>
      </c>
      <c r="BA12" s="89">
        <v>0</v>
      </c>
      <c r="BB12" s="90">
        <v>1109.8899999999999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930050</v>
      </c>
      <c r="BW12" s="77">
        <f t="shared" si="1"/>
        <v>0</v>
      </c>
      <c r="BX12" s="79">
        <f t="shared" si="2"/>
        <v>1076343.2899999998</v>
      </c>
    </row>
    <row r="13" spans="2:76" ht="15">
      <c r="B13" s="13">
        <v>104</v>
      </c>
      <c r="C13" s="25" t="s">
        <v>19</v>
      </c>
      <c r="D13" s="88">
        <v>8200</v>
      </c>
      <c r="E13" s="89">
        <v>0</v>
      </c>
      <c r="F13" s="90">
        <v>8200</v>
      </c>
      <c r="G13" s="88"/>
      <c r="H13" s="89"/>
      <c r="I13" s="90"/>
      <c r="J13" s="97"/>
      <c r="K13" s="89"/>
      <c r="L13" s="101"/>
      <c r="M13" s="91">
        <v>3500</v>
      </c>
      <c r="N13" s="89">
        <v>0</v>
      </c>
      <c r="O13" s="90">
        <v>6204.07</v>
      </c>
      <c r="P13" s="91">
        <v>13000</v>
      </c>
      <c r="Q13" s="89">
        <v>0</v>
      </c>
      <c r="R13" s="90">
        <v>13606</v>
      </c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>
        <v>0</v>
      </c>
      <c r="AB13" s="91">
        <v>3000</v>
      </c>
      <c r="AC13" s="89">
        <v>0</v>
      </c>
      <c r="AD13" s="90">
        <v>14000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85300</v>
      </c>
      <c r="AL13" s="89">
        <v>0</v>
      </c>
      <c r="AM13" s="90">
        <v>95900</v>
      </c>
      <c r="AN13" s="91"/>
      <c r="AO13" s="89"/>
      <c r="AP13" s="90"/>
      <c r="AQ13" s="91">
        <v>1000</v>
      </c>
      <c r="AR13" s="89">
        <v>0</v>
      </c>
      <c r="AS13" s="90">
        <v>1000</v>
      </c>
      <c r="AT13" s="91">
        <v>0</v>
      </c>
      <c r="AU13" s="89">
        <v>0</v>
      </c>
      <c r="AV13" s="90">
        <v>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114000</v>
      </c>
      <c r="BW13" s="77">
        <f t="shared" si="1"/>
        <v>0</v>
      </c>
      <c r="BX13" s="79">
        <f t="shared" si="2"/>
        <v>138910.07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1200</v>
      </c>
      <c r="E16" s="89">
        <v>0</v>
      </c>
      <c r="F16" s="90">
        <v>1200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>
        <v>0</v>
      </c>
      <c r="AR16" s="89">
        <v>0</v>
      </c>
      <c r="AS16" s="101">
        <v>0</v>
      </c>
      <c r="AT16" s="97"/>
      <c r="AU16" s="89"/>
      <c r="AV16" s="101"/>
      <c r="AW16" s="97"/>
      <c r="AX16" s="89"/>
      <c r="AY16" s="101"/>
      <c r="AZ16" s="97">
        <v>0</v>
      </c>
      <c r="BA16" s="89">
        <v>0</v>
      </c>
      <c r="BB16" s="101">
        <v>0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12570</v>
      </c>
      <c r="BM16" s="89">
        <v>0</v>
      </c>
      <c r="BN16" s="90">
        <v>12570</v>
      </c>
      <c r="BO16" s="91"/>
      <c r="BP16" s="89"/>
      <c r="BQ16" s="90"/>
      <c r="BR16" s="97"/>
      <c r="BS16" s="89"/>
      <c r="BT16" s="101"/>
      <c r="BU16" s="76"/>
      <c r="BV16" s="85">
        <f t="shared" si="0"/>
        <v>13770</v>
      </c>
      <c r="BW16" s="77">
        <f t="shared" si="1"/>
        <v>0</v>
      </c>
      <c r="BX16" s="79">
        <f t="shared" si="2"/>
        <v>13770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14000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1"/>
        <v>0</v>
      </c>
      <c r="BX18" s="79">
        <f t="shared" si="2"/>
        <v>14000</v>
      </c>
    </row>
    <row r="19" spans="2:76" ht="15">
      <c r="B19" s="13">
        <v>110</v>
      </c>
      <c r="C19" s="25" t="s">
        <v>98</v>
      </c>
      <c r="D19" s="88">
        <v>28600</v>
      </c>
      <c r="E19" s="89">
        <v>0</v>
      </c>
      <c r="F19" s="90">
        <v>31194.809999999998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84890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113490</v>
      </c>
      <c r="BW19" s="77">
        <f t="shared" si="1"/>
        <v>0</v>
      </c>
      <c r="BX19" s="79">
        <f t="shared" si="2"/>
        <v>46194.81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670400</v>
      </c>
      <c r="E20" s="78">
        <f t="shared" si="3"/>
        <v>0</v>
      </c>
      <c r="F20" s="79">
        <f t="shared" si="3"/>
        <v>769183.3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112300</v>
      </c>
      <c r="K20" s="78">
        <f t="shared" si="3"/>
        <v>0</v>
      </c>
      <c r="L20" s="77">
        <f t="shared" si="3"/>
        <v>112300</v>
      </c>
      <c r="M20" s="98">
        <f t="shared" si="3"/>
        <v>142650</v>
      </c>
      <c r="N20" s="78">
        <f t="shared" si="3"/>
        <v>0</v>
      </c>
      <c r="O20" s="77">
        <f t="shared" si="3"/>
        <v>152837.04</v>
      </c>
      <c r="P20" s="98">
        <f t="shared" si="3"/>
        <v>17800</v>
      </c>
      <c r="Q20" s="78">
        <f t="shared" si="3"/>
        <v>0</v>
      </c>
      <c r="R20" s="77">
        <f t="shared" si="3"/>
        <v>20764.33</v>
      </c>
      <c r="S20" s="98">
        <f t="shared" si="3"/>
        <v>20000</v>
      </c>
      <c r="T20" s="78">
        <f t="shared" si="3"/>
        <v>0</v>
      </c>
      <c r="U20" s="77">
        <f t="shared" si="3"/>
        <v>26118.33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29900</v>
      </c>
      <c r="Z20" s="78">
        <f t="shared" si="3"/>
        <v>0</v>
      </c>
      <c r="AA20" s="77">
        <f t="shared" si="3"/>
        <v>29900</v>
      </c>
      <c r="AB20" s="98">
        <f t="shared" si="3"/>
        <v>334500</v>
      </c>
      <c r="AC20" s="78">
        <f t="shared" si="3"/>
        <v>0</v>
      </c>
      <c r="AD20" s="77">
        <f t="shared" si="3"/>
        <v>352053</v>
      </c>
      <c r="AE20" s="98">
        <f t="shared" si="3"/>
        <v>160100</v>
      </c>
      <c r="AF20" s="78">
        <f t="shared" si="3"/>
        <v>0</v>
      </c>
      <c r="AG20" s="77">
        <f t="shared" si="3"/>
        <v>178287.19999999998</v>
      </c>
      <c r="AH20" s="98">
        <f t="shared" si="3"/>
        <v>10000</v>
      </c>
      <c r="AI20" s="78">
        <f t="shared" si="3"/>
        <v>0</v>
      </c>
      <c r="AJ20" s="77">
        <f t="shared" si="3"/>
        <v>21172</v>
      </c>
      <c r="AK20" s="98">
        <f t="shared" si="3"/>
        <v>104300</v>
      </c>
      <c r="AL20" s="78">
        <f t="shared" si="3"/>
        <v>0</v>
      </c>
      <c r="AM20" s="77">
        <f t="shared" si="3"/>
        <v>119422.76000000001</v>
      </c>
      <c r="AN20" s="98">
        <f t="shared" si="3"/>
        <v>500</v>
      </c>
      <c r="AO20" s="78">
        <f t="shared" si="3"/>
        <v>0</v>
      </c>
      <c r="AP20" s="77">
        <f t="shared" si="3"/>
        <v>1500</v>
      </c>
      <c r="AQ20" s="98">
        <f t="shared" si="3"/>
        <v>18500</v>
      </c>
      <c r="AR20" s="78">
        <f t="shared" si="3"/>
        <v>0</v>
      </c>
      <c r="AS20" s="77">
        <f t="shared" si="3"/>
        <v>18500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5000</v>
      </c>
      <c r="AX20" s="78">
        <f t="shared" si="3"/>
        <v>0</v>
      </c>
      <c r="AY20" s="77">
        <f t="shared" si="3"/>
        <v>6300.32</v>
      </c>
      <c r="AZ20" s="98">
        <f t="shared" si="3"/>
        <v>700</v>
      </c>
      <c r="BA20" s="78">
        <f t="shared" si="3"/>
        <v>0</v>
      </c>
      <c r="BB20" s="77">
        <f t="shared" si="3"/>
        <v>1109.8899999999999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84890</v>
      </c>
      <c r="BJ20" s="78">
        <f t="shared" si="3"/>
        <v>0</v>
      </c>
      <c r="BK20" s="77">
        <f t="shared" si="3"/>
        <v>15000</v>
      </c>
      <c r="BL20" s="98">
        <f t="shared" si="3"/>
        <v>12570</v>
      </c>
      <c r="BM20" s="78">
        <f t="shared" si="3"/>
        <v>0</v>
      </c>
      <c r="BN20" s="77">
        <f t="shared" si="3"/>
        <v>12570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1724110</v>
      </c>
      <c r="BW20" s="77">
        <f>BW10+BW11+BW12+BW13+BW14+BW15+BW16+BW17+BW18+BW19</f>
        <v>0</v>
      </c>
      <c r="BX20" s="95">
        <f>BX10+BX11+BX12+BX13+BX14+BX15+BX16+BX17+BX18+BX19</f>
        <v>1837018.17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101000</v>
      </c>
      <c r="E24" s="89">
        <v>0</v>
      </c>
      <c r="F24" s="90">
        <v>187800.04</v>
      </c>
      <c r="G24" s="88"/>
      <c r="H24" s="89"/>
      <c r="I24" s="90"/>
      <c r="J24" s="97">
        <v>5000</v>
      </c>
      <c r="K24" s="89">
        <v>0</v>
      </c>
      <c r="L24" s="101">
        <v>5000</v>
      </c>
      <c r="M24" s="97">
        <v>15000</v>
      </c>
      <c r="N24" s="89">
        <v>0</v>
      </c>
      <c r="O24" s="101">
        <v>24183.640000000003</v>
      </c>
      <c r="P24" s="97">
        <v>150000</v>
      </c>
      <c r="Q24" s="89">
        <v>0</v>
      </c>
      <c r="R24" s="101">
        <v>151121.17</v>
      </c>
      <c r="S24" s="97">
        <v>7000</v>
      </c>
      <c r="T24" s="89">
        <v>0</v>
      </c>
      <c r="U24" s="101">
        <v>7000</v>
      </c>
      <c r="V24" s="97"/>
      <c r="W24" s="89"/>
      <c r="X24" s="101"/>
      <c r="Y24" s="97">
        <v>26000</v>
      </c>
      <c r="Z24" s="89">
        <v>0</v>
      </c>
      <c r="AA24" s="101">
        <v>168843.74</v>
      </c>
      <c r="AB24" s="97">
        <v>24000</v>
      </c>
      <c r="AC24" s="89">
        <v>0</v>
      </c>
      <c r="AD24" s="101">
        <v>29898.4</v>
      </c>
      <c r="AE24" s="97">
        <v>228000</v>
      </c>
      <c r="AF24" s="89">
        <v>0</v>
      </c>
      <c r="AG24" s="101">
        <v>546393.84</v>
      </c>
      <c r="AH24" s="97"/>
      <c r="AI24" s="89"/>
      <c r="AJ24" s="101"/>
      <c r="AK24" s="97">
        <v>5000</v>
      </c>
      <c r="AL24" s="89">
        <v>0</v>
      </c>
      <c r="AM24" s="101">
        <v>40000</v>
      </c>
      <c r="AN24" s="97">
        <v>0</v>
      </c>
      <c r="AO24" s="89">
        <v>0</v>
      </c>
      <c r="AP24" s="101">
        <v>0</v>
      </c>
      <c r="AQ24" s="97">
        <v>710000</v>
      </c>
      <c r="AR24" s="89">
        <v>0</v>
      </c>
      <c r="AS24" s="101">
        <v>749479.2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69817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1271000</v>
      </c>
      <c r="BW24" s="77">
        <f t="shared" si="4"/>
        <v>0</v>
      </c>
      <c r="BX24" s="79">
        <f t="shared" si="4"/>
        <v>1979537.03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101000</v>
      </c>
      <c r="E28" s="78">
        <f t="shared" si="5"/>
        <v>0</v>
      </c>
      <c r="F28" s="79">
        <f t="shared" si="5"/>
        <v>187800.04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5000</v>
      </c>
      <c r="K28" s="78">
        <f t="shared" si="5"/>
        <v>0</v>
      </c>
      <c r="L28" s="77">
        <f t="shared" si="5"/>
        <v>5000</v>
      </c>
      <c r="M28" s="98">
        <f t="shared" si="5"/>
        <v>15000</v>
      </c>
      <c r="N28" s="78">
        <f t="shared" si="5"/>
        <v>0</v>
      </c>
      <c r="O28" s="77">
        <f t="shared" si="5"/>
        <v>24183.640000000003</v>
      </c>
      <c r="P28" s="98">
        <f t="shared" si="5"/>
        <v>150000</v>
      </c>
      <c r="Q28" s="78">
        <f t="shared" si="5"/>
        <v>0</v>
      </c>
      <c r="R28" s="77">
        <f t="shared" si="5"/>
        <v>151121.17</v>
      </c>
      <c r="S28" s="98">
        <f t="shared" si="5"/>
        <v>7000</v>
      </c>
      <c r="T28" s="78">
        <f t="shared" si="5"/>
        <v>0</v>
      </c>
      <c r="U28" s="77">
        <f t="shared" si="5"/>
        <v>7000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26000</v>
      </c>
      <c r="Z28" s="78">
        <f t="shared" si="5"/>
        <v>0</v>
      </c>
      <c r="AA28" s="77">
        <f t="shared" si="5"/>
        <v>168843.74</v>
      </c>
      <c r="AB28" s="98">
        <f t="shared" si="5"/>
        <v>24000</v>
      </c>
      <c r="AC28" s="78">
        <f t="shared" si="5"/>
        <v>0</v>
      </c>
      <c r="AD28" s="77">
        <f t="shared" si="5"/>
        <v>29898.4</v>
      </c>
      <c r="AE28" s="98">
        <f t="shared" si="5"/>
        <v>228000</v>
      </c>
      <c r="AF28" s="78">
        <f t="shared" si="5"/>
        <v>0</v>
      </c>
      <c r="AG28" s="77">
        <f t="shared" si="5"/>
        <v>546393.84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5000</v>
      </c>
      <c r="AL28" s="78">
        <f t="shared" si="6"/>
        <v>0</v>
      </c>
      <c r="AM28" s="77">
        <f t="shared" si="6"/>
        <v>40000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710000</v>
      </c>
      <c r="AR28" s="78">
        <f t="shared" si="6"/>
        <v>0</v>
      </c>
      <c r="AS28" s="77">
        <f t="shared" si="6"/>
        <v>749479.2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69817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1271000</v>
      </c>
      <c r="BW28" s="77">
        <f>BW23+BW24+BW25+BW26+BW27</f>
        <v>0</v>
      </c>
      <c r="BX28" s="95">
        <f>BX23+BX24+BX25+BX26+BX27</f>
        <v>1979537.03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0</v>
      </c>
      <c r="Q34" s="89">
        <v>0</v>
      </c>
      <c r="R34" s="101">
        <v>0</v>
      </c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>
        <v>0</v>
      </c>
      <c r="AR34" s="89">
        <v>0</v>
      </c>
      <c r="AS34" s="101">
        <v>0</v>
      </c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104340</v>
      </c>
      <c r="BM40" s="89">
        <v>0</v>
      </c>
      <c r="BN40" s="101">
        <v>104340</v>
      </c>
      <c r="BO40" s="97"/>
      <c r="BP40" s="89"/>
      <c r="BQ40" s="101"/>
      <c r="BR40" s="97"/>
      <c r="BS40" s="89"/>
      <c r="BT40" s="101"/>
      <c r="BU40" s="76"/>
      <c r="BV40" s="85">
        <f t="shared" si="10"/>
        <v>104340</v>
      </c>
      <c r="BW40" s="77">
        <f t="shared" si="10"/>
        <v>0</v>
      </c>
      <c r="BX40" s="79">
        <f t="shared" si="10"/>
        <v>104340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104340</v>
      </c>
      <c r="BM42" s="78">
        <f t="shared" si="12"/>
        <v>0</v>
      </c>
      <c r="BN42" s="77">
        <f t="shared" si="12"/>
        <v>104340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104340</v>
      </c>
      <c r="BW42" s="77">
        <f>BW38+BW39+BW40+BW41</f>
        <v>0</v>
      </c>
      <c r="BX42" s="95">
        <f>BX38+BX39+BX40+BX41</f>
        <v>104340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412000</v>
      </c>
      <c r="BS49" s="89">
        <v>0</v>
      </c>
      <c r="BT49" s="101">
        <v>476398.08999999997</v>
      </c>
      <c r="BU49" s="76"/>
      <c r="BV49" s="85">
        <f aca="true" t="shared" si="15" ref="BV49:BX50">D49+G49+J49+M49+P49+S49+V49+Y49+AB49+AE49+AH49+AK49+AN49+AQ49+AT49+AW49+AZ49+BC49+BF49+BI49+BL49+BO49+BR49</f>
        <v>412000</v>
      </c>
      <c r="BW49" s="77">
        <f t="shared" si="15"/>
        <v>0</v>
      </c>
      <c r="BX49" s="79">
        <f t="shared" si="15"/>
        <v>476398.08999999997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48200</v>
      </c>
      <c r="BS50" s="89">
        <v>0</v>
      </c>
      <c r="BT50" s="101">
        <v>74839.49</v>
      </c>
      <c r="BU50" s="76"/>
      <c r="BV50" s="85">
        <f t="shared" si="15"/>
        <v>48200</v>
      </c>
      <c r="BW50" s="77">
        <f t="shared" si="15"/>
        <v>0</v>
      </c>
      <c r="BX50" s="79">
        <f t="shared" si="15"/>
        <v>74839.49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460200</v>
      </c>
      <c r="BS51" s="78">
        <f>BS49+BS50</f>
        <v>0</v>
      </c>
      <c r="BT51" s="77">
        <f>BT49+BT50</f>
        <v>551237.58</v>
      </c>
      <c r="BU51" s="85"/>
      <c r="BV51" s="85">
        <f>BV49+BV50</f>
        <v>460200</v>
      </c>
      <c r="BW51" s="77">
        <f>BW49+BW50</f>
        <v>0</v>
      </c>
      <c r="BX51" s="95">
        <f>BX49+BX50</f>
        <v>551237.58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771400</v>
      </c>
      <c r="E53" s="86">
        <f t="shared" si="18"/>
        <v>0</v>
      </c>
      <c r="F53" s="86">
        <f t="shared" si="18"/>
        <v>956983.3400000001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117300</v>
      </c>
      <c r="K53" s="86">
        <f t="shared" si="18"/>
        <v>0</v>
      </c>
      <c r="L53" s="86">
        <f t="shared" si="18"/>
        <v>117300</v>
      </c>
      <c r="M53" s="86">
        <f t="shared" si="18"/>
        <v>157650</v>
      </c>
      <c r="N53" s="86">
        <f t="shared" si="18"/>
        <v>0</v>
      </c>
      <c r="O53" s="86">
        <f t="shared" si="18"/>
        <v>177020.68000000002</v>
      </c>
      <c r="P53" s="86">
        <f t="shared" si="18"/>
        <v>167800</v>
      </c>
      <c r="Q53" s="86">
        <f t="shared" si="18"/>
        <v>0</v>
      </c>
      <c r="R53" s="86">
        <f t="shared" si="18"/>
        <v>171885.5</v>
      </c>
      <c r="S53" s="86">
        <f t="shared" si="18"/>
        <v>27000</v>
      </c>
      <c r="T53" s="86">
        <f t="shared" si="18"/>
        <v>0</v>
      </c>
      <c r="U53" s="86">
        <f t="shared" si="18"/>
        <v>33118.33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55900</v>
      </c>
      <c r="Z53" s="86">
        <f t="shared" si="18"/>
        <v>0</v>
      </c>
      <c r="AA53" s="86">
        <f t="shared" si="18"/>
        <v>198743.74</v>
      </c>
      <c r="AB53" s="86">
        <f t="shared" si="18"/>
        <v>358500</v>
      </c>
      <c r="AC53" s="86">
        <f t="shared" si="18"/>
        <v>0</v>
      </c>
      <c r="AD53" s="86">
        <f t="shared" si="18"/>
        <v>381951.4</v>
      </c>
      <c r="AE53" s="86">
        <f t="shared" si="18"/>
        <v>388100</v>
      </c>
      <c r="AF53" s="86">
        <f t="shared" si="18"/>
        <v>0</v>
      </c>
      <c r="AG53" s="86">
        <f t="shared" si="18"/>
        <v>724681.0399999999</v>
      </c>
      <c r="AH53" s="86">
        <f t="shared" si="18"/>
        <v>10000</v>
      </c>
      <c r="AI53" s="86">
        <f t="shared" si="18"/>
        <v>0</v>
      </c>
      <c r="AJ53" s="86">
        <f aca="true" t="shared" si="19" ref="AJ53:BT53">AJ20+AJ28+AJ35+AJ42+AJ46+AJ51</f>
        <v>21172</v>
      </c>
      <c r="AK53" s="86">
        <f t="shared" si="19"/>
        <v>109300</v>
      </c>
      <c r="AL53" s="86">
        <f t="shared" si="19"/>
        <v>0</v>
      </c>
      <c r="AM53" s="86">
        <f t="shared" si="19"/>
        <v>159422.76</v>
      </c>
      <c r="AN53" s="86">
        <f t="shared" si="19"/>
        <v>500</v>
      </c>
      <c r="AO53" s="86">
        <f t="shared" si="19"/>
        <v>0</v>
      </c>
      <c r="AP53" s="86">
        <f t="shared" si="19"/>
        <v>1500</v>
      </c>
      <c r="AQ53" s="86">
        <f t="shared" si="19"/>
        <v>728500</v>
      </c>
      <c r="AR53" s="86">
        <f t="shared" si="19"/>
        <v>0</v>
      </c>
      <c r="AS53" s="86">
        <f t="shared" si="19"/>
        <v>767979.2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5000</v>
      </c>
      <c r="AX53" s="86">
        <f t="shared" si="19"/>
        <v>0</v>
      </c>
      <c r="AY53" s="86">
        <f t="shared" si="19"/>
        <v>6300.32</v>
      </c>
      <c r="AZ53" s="86">
        <f t="shared" si="19"/>
        <v>700</v>
      </c>
      <c r="BA53" s="86">
        <f t="shared" si="19"/>
        <v>0</v>
      </c>
      <c r="BB53" s="86">
        <f t="shared" si="19"/>
        <v>70926.89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84890</v>
      </c>
      <c r="BJ53" s="86">
        <f t="shared" si="19"/>
        <v>0</v>
      </c>
      <c r="BK53" s="86">
        <f t="shared" si="19"/>
        <v>15000</v>
      </c>
      <c r="BL53" s="86">
        <f t="shared" si="19"/>
        <v>116910</v>
      </c>
      <c r="BM53" s="86">
        <f t="shared" si="19"/>
        <v>0</v>
      </c>
      <c r="BN53" s="86">
        <f t="shared" si="19"/>
        <v>116910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460200</v>
      </c>
      <c r="BS53" s="86">
        <f t="shared" si="19"/>
        <v>0</v>
      </c>
      <c r="BT53" s="86">
        <f t="shared" si="19"/>
        <v>551237.58</v>
      </c>
      <c r="BU53" s="86">
        <f>BU8</f>
        <v>0</v>
      </c>
      <c r="BV53" s="102">
        <f>BV8+BV20+BV28+BV35+BV42+BV46+BV51</f>
        <v>3559650</v>
      </c>
      <c r="BW53" s="87">
        <f>BW20+BW28+BW35+BW42+BW46+BW51</f>
        <v>0</v>
      </c>
      <c r="BX53" s="87">
        <f>BX20+BX28+BX35+BX42+BX46+BX51</f>
        <v>4472132.78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352250</v>
      </c>
      <c r="E10" s="89">
        <v>0</v>
      </c>
      <c r="F10" s="90"/>
      <c r="G10" s="88"/>
      <c r="H10" s="89"/>
      <c r="I10" s="90"/>
      <c r="J10" s="97">
        <v>117000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28050</v>
      </c>
      <c r="Z10" s="89">
        <v>0</v>
      </c>
      <c r="AA10" s="90"/>
      <c r="AB10" s="91">
        <v>31100</v>
      </c>
      <c r="AC10" s="89">
        <v>0</v>
      </c>
      <c r="AD10" s="90"/>
      <c r="AE10" s="91">
        <v>28700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557100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27450</v>
      </c>
      <c r="E11" s="89">
        <v>0</v>
      </c>
      <c r="F11" s="90"/>
      <c r="G11" s="88"/>
      <c r="H11" s="89"/>
      <c r="I11" s="90"/>
      <c r="J11" s="97">
        <v>7700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1850</v>
      </c>
      <c r="Z11" s="89">
        <v>0</v>
      </c>
      <c r="AA11" s="90"/>
      <c r="AB11" s="91">
        <v>2100</v>
      </c>
      <c r="AC11" s="89">
        <v>0</v>
      </c>
      <c r="AD11" s="90"/>
      <c r="AE11" s="91">
        <v>1900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0</v>
      </c>
      <c r="AX11" s="89">
        <v>0</v>
      </c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257250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139150</v>
      </c>
      <c r="N12" s="89">
        <v>0</v>
      </c>
      <c r="O12" s="90"/>
      <c r="P12" s="91">
        <v>4800</v>
      </c>
      <c r="Q12" s="89">
        <v>0</v>
      </c>
      <c r="R12" s="90"/>
      <c r="S12" s="91">
        <v>20000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298000</v>
      </c>
      <c r="AC12" s="89">
        <v>0</v>
      </c>
      <c r="AD12" s="90"/>
      <c r="AE12" s="91">
        <v>128500</v>
      </c>
      <c r="AF12" s="89">
        <v>0</v>
      </c>
      <c r="AG12" s="90"/>
      <c r="AH12" s="91">
        <v>10000</v>
      </c>
      <c r="AI12" s="89">
        <v>0</v>
      </c>
      <c r="AJ12" s="90"/>
      <c r="AK12" s="91">
        <v>19000</v>
      </c>
      <c r="AL12" s="89">
        <v>0</v>
      </c>
      <c r="AM12" s="90"/>
      <c r="AN12" s="91">
        <v>500</v>
      </c>
      <c r="AO12" s="89">
        <v>0</v>
      </c>
      <c r="AP12" s="90"/>
      <c r="AQ12" s="91">
        <v>17500</v>
      </c>
      <c r="AR12" s="89">
        <v>0</v>
      </c>
      <c r="AS12" s="90"/>
      <c r="AT12" s="91"/>
      <c r="AU12" s="89"/>
      <c r="AV12" s="90"/>
      <c r="AW12" s="91">
        <v>5000</v>
      </c>
      <c r="AX12" s="89">
        <v>0</v>
      </c>
      <c r="AY12" s="90"/>
      <c r="AZ12" s="91">
        <v>700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901400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7200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3500</v>
      </c>
      <c r="N13" s="89">
        <v>0</v>
      </c>
      <c r="O13" s="90"/>
      <c r="P13" s="91">
        <v>13000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/>
      <c r="AB13" s="91">
        <v>3000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85300</v>
      </c>
      <c r="AL13" s="89">
        <v>0</v>
      </c>
      <c r="AM13" s="90"/>
      <c r="AN13" s="91"/>
      <c r="AO13" s="89"/>
      <c r="AP13" s="90"/>
      <c r="AQ13" s="91">
        <v>1000</v>
      </c>
      <c r="AR13" s="89">
        <v>0</v>
      </c>
      <c r="AS13" s="90"/>
      <c r="AT13" s="91">
        <v>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113000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1200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>
        <v>0</v>
      </c>
      <c r="AR16" s="89">
        <v>0</v>
      </c>
      <c r="AS16" s="101"/>
      <c r="AT16" s="97"/>
      <c r="AU16" s="89"/>
      <c r="AV16" s="101"/>
      <c r="AW16" s="97"/>
      <c r="AX16" s="89"/>
      <c r="AY16" s="101"/>
      <c r="AZ16" s="97">
        <v>0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16290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17490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28600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84520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113120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678950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125700</v>
      </c>
      <c r="K20" s="78">
        <f t="shared" si="1"/>
        <v>0</v>
      </c>
      <c r="L20" s="77">
        <f t="shared" si="1"/>
        <v>0</v>
      </c>
      <c r="M20" s="98">
        <f t="shared" si="1"/>
        <v>142650</v>
      </c>
      <c r="N20" s="78">
        <f t="shared" si="1"/>
        <v>0</v>
      </c>
      <c r="O20" s="77">
        <f t="shared" si="1"/>
        <v>0</v>
      </c>
      <c r="P20" s="98">
        <f t="shared" si="1"/>
        <v>17800</v>
      </c>
      <c r="Q20" s="78">
        <f t="shared" si="1"/>
        <v>0</v>
      </c>
      <c r="R20" s="77">
        <f t="shared" si="1"/>
        <v>0</v>
      </c>
      <c r="S20" s="98">
        <f t="shared" si="1"/>
        <v>20000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29900</v>
      </c>
      <c r="Z20" s="78">
        <f t="shared" si="1"/>
        <v>0</v>
      </c>
      <c r="AA20" s="77">
        <f t="shared" si="1"/>
        <v>0</v>
      </c>
      <c r="AB20" s="98">
        <f t="shared" si="1"/>
        <v>334200</v>
      </c>
      <c r="AC20" s="78">
        <f t="shared" si="1"/>
        <v>0</v>
      </c>
      <c r="AD20" s="77">
        <f t="shared" si="1"/>
        <v>0</v>
      </c>
      <c r="AE20" s="98">
        <f t="shared" si="1"/>
        <v>159100</v>
      </c>
      <c r="AF20" s="78">
        <f t="shared" si="1"/>
        <v>0</v>
      </c>
      <c r="AG20" s="77">
        <f t="shared" si="1"/>
        <v>0</v>
      </c>
      <c r="AH20" s="98">
        <f t="shared" si="1"/>
        <v>10000</v>
      </c>
      <c r="AI20" s="78">
        <f t="shared" si="1"/>
        <v>0</v>
      </c>
      <c r="AJ20" s="77">
        <f t="shared" si="1"/>
        <v>0</v>
      </c>
      <c r="AK20" s="98">
        <f t="shared" si="1"/>
        <v>104300</v>
      </c>
      <c r="AL20" s="78">
        <f t="shared" si="1"/>
        <v>0</v>
      </c>
      <c r="AM20" s="77">
        <f t="shared" si="1"/>
        <v>0</v>
      </c>
      <c r="AN20" s="98">
        <f t="shared" si="1"/>
        <v>500</v>
      </c>
      <c r="AO20" s="78">
        <f t="shared" si="1"/>
        <v>0</v>
      </c>
      <c r="AP20" s="77">
        <f t="shared" si="1"/>
        <v>0</v>
      </c>
      <c r="AQ20" s="98">
        <f t="shared" si="1"/>
        <v>18500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5000</v>
      </c>
      <c r="AX20" s="78">
        <f t="shared" si="1"/>
        <v>0</v>
      </c>
      <c r="AY20" s="77">
        <f t="shared" si="1"/>
        <v>0</v>
      </c>
      <c r="AZ20" s="98">
        <f t="shared" si="1"/>
        <v>700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84520</v>
      </c>
      <c r="BJ20" s="78">
        <f t="shared" si="1"/>
        <v>0</v>
      </c>
      <c r="BK20" s="77">
        <f t="shared" si="1"/>
        <v>0</v>
      </c>
      <c r="BL20" s="98">
        <f t="shared" si="1"/>
        <v>16290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1748110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93000</v>
      </c>
      <c r="E24" s="89">
        <v>0</v>
      </c>
      <c r="F24" s="90"/>
      <c r="G24" s="88"/>
      <c r="H24" s="89"/>
      <c r="I24" s="90"/>
      <c r="J24" s="97">
        <v>5000</v>
      </c>
      <c r="K24" s="89">
        <v>0</v>
      </c>
      <c r="L24" s="101"/>
      <c r="M24" s="97">
        <v>15000</v>
      </c>
      <c r="N24" s="89">
        <v>0</v>
      </c>
      <c r="O24" s="101"/>
      <c r="P24" s="97">
        <v>0</v>
      </c>
      <c r="Q24" s="89">
        <v>0</v>
      </c>
      <c r="R24" s="101"/>
      <c r="S24" s="97">
        <v>7000</v>
      </c>
      <c r="T24" s="89">
        <v>0</v>
      </c>
      <c r="U24" s="101"/>
      <c r="V24" s="97"/>
      <c r="W24" s="89"/>
      <c r="X24" s="101"/>
      <c r="Y24" s="97">
        <v>21000</v>
      </c>
      <c r="Z24" s="89">
        <v>0</v>
      </c>
      <c r="AA24" s="101"/>
      <c r="AB24" s="97">
        <v>24000</v>
      </c>
      <c r="AC24" s="89">
        <v>0</v>
      </c>
      <c r="AD24" s="101"/>
      <c r="AE24" s="97">
        <v>87000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>
        <v>0</v>
      </c>
      <c r="AO24" s="89">
        <v>0</v>
      </c>
      <c r="AP24" s="101"/>
      <c r="AQ24" s="97">
        <v>160000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5000</v>
      </c>
      <c r="K28" s="78">
        <f t="shared" si="3"/>
        <v>0</v>
      </c>
      <c r="L28" s="77">
        <f t="shared" si="3"/>
        <v>0</v>
      </c>
      <c r="M28" s="98">
        <f t="shared" si="3"/>
        <v>15000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7000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21000</v>
      </c>
      <c r="Z28" s="78">
        <f t="shared" si="3"/>
        <v>0</v>
      </c>
      <c r="AA28" s="77">
        <f t="shared" si="3"/>
        <v>0</v>
      </c>
      <c r="AB28" s="98">
        <f t="shared" si="3"/>
        <v>24000</v>
      </c>
      <c r="AC28" s="78">
        <f t="shared" si="3"/>
        <v>0</v>
      </c>
      <c r="AD28" s="77">
        <f t="shared" si="3"/>
        <v>0</v>
      </c>
      <c r="AE28" s="98">
        <f t="shared" si="3"/>
        <v>87000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160000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150000</v>
      </c>
      <c r="Q34" s="89">
        <v>0</v>
      </c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>
        <v>0</v>
      </c>
      <c r="AR34" s="89">
        <v>0</v>
      </c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150000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150000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150000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94040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94040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94040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94040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48200</v>
      </c>
      <c r="BS50" s="89">
        <v>0</v>
      </c>
      <c r="BT50" s="101"/>
      <c r="BU50" s="76"/>
      <c r="BV50" s="85">
        <f t="shared" si="9"/>
        <v>48200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460200</v>
      </c>
      <c r="BS51" s="78">
        <f>BS49+BS50</f>
        <v>0</v>
      </c>
      <c r="BT51" s="77">
        <f>BT49+BT50</f>
        <v>0</v>
      </c>
      <c r="BU51" s="85"/>
      <c r="BV51" s="85">
        <f>BV49+BV50</f>
        <v>460200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771950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130700</v>
      </c>
      <c r="K53" s="86">
        <f t="shared" si="11"/>
        <v>0</v>
      </c>
      <c r="L53" s="86">
        <f t="shared" si="11"/>
        <v>0</v>
      </c>
      <c r="M53" s="86">
        <f t="shared" si="11"/>
        <v>157650</v>
      </c>
      <c r="N53" s="86">
        <f t="shared" si="11"/>
        <v>0</v>
      </c>
      <c r="O53" s="86">
        <f t="shared" si="11"/>
        <v>0</v>
      </c>
      <c r="P53" s="86">
        <f t="shared" si="11"/>
        <v>167800</v>
      </c>
      <c r="Q53" s="86">
        <f t="shared" si="11"/>
        <v>0</v>
      </c>
      <c r="R53" s="86">
        <f t="shared" si="11"/>
        <v>0</v>
      </c>
      <c r="S53" s="86">
        <f t="shared" si="11"/>
        <v>27000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50900</v>
      </c>
      <c r="Z53" s="86">
        <f t="shared" si="11"/>
        <v>0</v>
      </c>
      <c r="AA53" s="86">
        <f t="shared" si="11"/>
        <v>0</v>
      </c>
      <c r="AB53" s="86">
        <f t="shared" si="11"/>
        <v>358200</v>
      </c>
      <c r="AC53" s="86">
        <f t="shared" si="11"/>
        <v>0</v>
      </c>
      <c r="AD53" s="86">
        <f t="shared" si="11"/>
        <v>0</v>
      </c>
      <c r="AE53" s="86">
        <f t="shared" si="11"/>
        <v>246100</v>
      </c>
      <c r="AF53" s="86">
        <f t="shared" si="11"/>
        <v>0</v>
      </c>
      <c r="AG53" s="86">
        <f t="shared" si="11"/>
        <v>0</v>
      </c>
      <c r="AH53" s="86">
        <f t="shared" si="11"/>
        <v>10000</v>
      </c>
      <c r="AI53" s="86">
        <f t="shared" si="11"/>
        <v>0</v>
      </c>
      <c r="AJ53" s="86">
        <f t="shared" si="11"/>
        <v>0</v>
      </c>
      <c r="AK53" s="86">
        <f t="shared" si="11"/>
        <v>109300</v>
      </c>
      <c r="AL53" s="86">
        <f t="shared" si="11"/>
        <v>0</v>
      </c>
      <c r="AM53" s="86">
        <f t="shared" si="11"/>
        <v>0</v>
      </c>
      <c r="AN53" s="86">
        <f t="shared" si="11"/>
        <v>500</v>
      </c>
      <c r="AO53" s="86">
        <f t="shared" si="11"/>
        <v>0</v>
      </c>
      <c r="AP53" s="86">
        <f t="shared" si="11"/>
        <v>0</v>
      </c>
      <c r="AQ53" s="86">
        <f t="shared" si="11"/>
        <v>178500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5000</v>
      </c>
      <c r="AX53" s="86">
        <f t="shared" si="11"/>
        <v>0</v>
      </c>
      <c r="AY53" s="86">
        <f t="shared" si="11"/>
        <v>0</v>
      </c>
      <c r="AZ53" s="86">
        <f t="shared" si="11"/>
        <v>700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84520</v>
      </c>
      <c r="BJ53" s="86">
        <f t="shared" si="11"/>
        <v>0</v>
      </c>
      <c r="BK53" s="86">
        <f t="shared" si="11"/>
        <v>0</v>
      </c>
      <c r="BL53" s="86">
        <f t="shared" si="11"/>
        <v>110330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460200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2869350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352250</v>
      </c>
      <c r="E10" s="89">
        <v>0</v>
      </c>
      <c r="F10" s="90"/>
      <c r="G10" s="88"/>
      <c r="H10" s="89"/>
      <c r="I10" s="90"/>
      <c r="J10" s="97">
        <v>117000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28050</v>
      </c>
      <c r="Z10" s="89">
        <v>0</v>
      </c>
      <c r="AA10" s="90"/>
      <c r="AB10" s="91">
        <v>31100</v>
      </c>
      <c r="AC10" s="89">
        <v>0</v>
      </c>
      <c r="AD10" s="90"/>
      <c r="AE10" s="91">
        <v>28700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557100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27450</v>
      </c>
      <c r="E11" s="89">
        <v>0</v>
      </c>
      <c r="F11" s="90"/>
      <c r="G11" s="88"/>
      <c r="H11" s="89"/>
      <c r="I11" s="90"/>
      <c r="J11" s="97">
        <v>7700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1850</v>
      </c>
      <c r="Z11" s="89">
        <v>0</v>
      </c>
      <c r="AA11" s="90"/>
      <c r="AB11" s="91">
        <v>2100</v>
      </c>
      <c r="AC11" s="89">
        <v>0</v>
      </c>
      <c r="AD11" s="90"/>
      <c r="AE11" s="91">
        <v>1900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0</v>
      </c>
      <c r="AX11" s="89">
        <v>0</v>
      </c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257250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139150</v>
      </c>
      <c r="N12" s="89">
        <v>0</v>
      </c>
      <c r="O12" s="90"/>
      <c r="P12" s="91">
        <v>4800</v>
      </c>
      <c r="Q12" s="89">
        <v>0</v>
      </c>
      <c r="R12" s="90"/>
      <c r="S12" s="91">
        <v>20000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298000</v>
      </c>
      <c r="AC12" s="89">
        <v>0</v>
      </c>
      <c r="AD12" s="90"/>
      <c r="AE12" s="91">
        <v>128500</v>
      </c>
      <c r="AF12" s="89">
        <v>0</v>
      </c>
      <c r="AG12" s="90"/>
      <c r="AH12" s="91">
        <v>10000</v>
      </c>
      <c r="AI12" s="89">
        <v>0</v>
      </c>
      <c r="AJ12" s="90"/>
      <c r="AK12" s="91">
        <v>19000</v>
      </c>
      <c r="AL12" s="89">
        <v>0</v>
      </c>
      <c r="AM12" s="90"/>
      <c r="AN12" s="91">
        <v>500</v>
      </c>
      <c r="AO12" s="89">
        <v>0</v>
      </c>
      <c r="AP12" s="90"/>
      <c r="AQ12" s="91">
        <v>17500</v>
      </c>
      <c r="AR12" s="89">
        <v>0</v>
      </c>
      <c r="AS12" s="90"/>
      <c r="AT12" s="91"/>
      <c r="AU12" s="89"/>
      <c r="AV12" s="90"/>
      <c r="AW12" s="91">
        <v>5000</v>
      </c>
      <c r="AX12" s="89">
        <v>0</v>
      </c>
      <c r="AY12" s="90"/>
      <c r="AZ12" s="91">
        <v>700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901400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7200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3500</v>
      </c>
      <c r="N13" s="89">
        <v>0</v>
      </c>
      <c r="O13" s="90"/>
      <c r="P13" s="91">
        <v>13000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/>
      <c r="AB13" s="91">
        <v>3000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85300</v>
      </c>
      <c r="AL13" s="89">
        <v>0</v>
      </c>
      <c r="AM13" s="90"/>
      <c r="AN13" s="91"/>
      <c r="AO13" s="89"/>
      <c r="AP13" s="90"/>
      <c r="AQ13" s="91">
        <v>1000</v>
      </c>
      <c r="AR13" s="89">
        <v>0</v>
      </c>
      <c r="AS13" s="90"/>
      <c r="AT13" s="91">
        <v>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113000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1200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>
        <v>0</v>
      </c>
      <c r="AR16" s="89">
        <v>0</v>
      </c>
      <c r="AS16" s="101"/>
      <c r="AT16" s="97"/>
      <c r="AU16" s="89"/>
      <c r="AV16" s="101"/>
      <c r="AW16" s="97"/>
      <c r="AX16" s="89"/>
      <c r="AY16" s="101"/>
      <c r="AZ16" s="97">
        <v>0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13720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14920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28600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84600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113200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678950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125700</v>
      </c>
      <c r="K20" s="78">
        <f t="shared" si="1"/>
        <v>0</v>
      </c>
      <c r="L20" s="77">
        <f t="shared" si="1"/>
        <v>0</v>
      </c>
      <c r="M20" s="98">
        <f t="shared" si="1"/>
        <v>142650</v>
      </c>
      <c r="N20" s="78">
        <f t="shared" si="1"/>
        <v>0</v>
      </c>
      <c r="O20" s="77">
        <f t="shared" si="1"/>
        <v>0</v>
      </c>
      <c r="P20" s="98">
        <f t="shared" si="1"/>
        <v>17800</v>
      </c>
      <c r="Q20" s="78">
        <f t="shared" si="1"/>
        <v>0</v>
      </c>
      <c r="R20" s="77">
        <f t="shared" si="1"/>
        <v>0</v>
      </c>
      <c r="S20" s="98">
        <f t="shared" si="1"/>
        <v>20000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29900</v>
      </c>
      <c r="Z20" s="78">
        <f t="shared" si="1"/>
        <v>0</v>
      </c>
      <c r="AA20" s="77">
        <f t="shared" si="1"/>
        <v>0</v>
      </c>
      <c r="AB20" s="98">
        <f t="shared" si="1"/>
        <v>334200</v>
      </c>
      <c r="AC20" s="78">
        <f t="shared" si="1"/>
        <v>0</v>
      </c>
      <c r="AD20" s="77">
        <f t="shared" si="1"/>
        <v>0</v>
      </c>
      <c r="AE20" s="98">
        <f t="shared" si="1"/>
        <v>159100</v>
      </c>
      <c r="AF20" s="78">
        <f t="shared" si="1"/>
        <v>0</v>
      </c>
      <c r="AG20" s="77">
        <f t="shared" si="1"/>
        <v>0</v>
      </c>
      <c r="AH20" s="98">
        <f t="shared" si="1"/>
        <v>10000</v>
      </c>
      <c r="AI20" s="78">
        <f t="shared" si="1"/>
        <v>0</v>
      </c>
      <c r="AJ20" s="77">
        <f t="shared" si="1"/>
        <v>0</v>
      </c>
      <c r="AK20" s="98">
        <f t="shared" si="1"/>
        <v>104300</v>
      </c>
      <c r="AL20" s="78">
        <f t="shared" si="1"/>
        <v>0</v>
      </c>
      <c r="AM20" s="77">
        <f t="shared" si="1"/>
        <v>0</v>
      </c>
      <c r="AN20" s="98">
        <f t="shared" si="1"/>
        <v>500</v>
      </c>
      <c r="AO20" s="78">
        <f t="shared" si="1"/>
        <v>0</v>
      </c>
      <c r="AP20" s="77">
        <f t="shared" si="1"/>
        <v>0</v>
      </c>
      <c r="AQ20" s="98">
        <f t="shared" si="1"/>
        <v>18500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5000</v>
      </c>
      <c r="AX20" s="78">
        <f t="shared" si="1"/>
        <v>0</v>
      </c>
      <c r="AY20" s="77">
        <f t="shared" si="1"/>
        <v>0</v>
      </c>
      <c r="AZ20" s="98">
        <f t="shared" si="1"/>
        <v>700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84600</v>
      </c>
      <c r="BJ20" s="78">
        <f t="shared" si="1"/>
        <v>0</v>
      </c>
      <c r="BK20" s="77">
        <f t="shared" si="1"/>
        <v>0</v>
      </c>
      <c r="BL20" s="98">
        <f t="shared" si="1"/>
        <v>13720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1745620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43000</v>
      </c>
      <c r="E24" s="89">
        <v>0</v>
      </c>
      <c r="F24" s="90"/>
      <c r="G24" s="88"/>
      <c r="H24" s="89"/>
      <c r="I24" s="90"/>
      <c r="J24" s="97">
        <v>5000</v>
      </c>
      <c r="K24" s="89">
        <v>0</v>
      </c>
      <c r="L24" s="101"/>
      <c r="M24" s="97">
        <v>15000</v>
      </c>
      <c r="N24" s="89">
        <v>0</v>
      </c>
      <c r="O24" s="101"/>
      <c r="P24" s="97">
        <v>0</v>
      </c>
      <c r="Q24" s="89">
        <v>0</v>
      </c>
      <c r="R24" s="101"/>
      <c r="S24" s="97">
        <v>7000</v>
      </c>
      <c r="T24" s="89">
        <v>0</v>
      </c>
      <c r="U24" s="101"/>
      <c r="V24" s="97"/>
      <c r="W24" s="89"/>
      <c r="X24" s="101"/>
      <c r="Y24" s="97">
        <v>21000</v>
      </c>
      <c r="Z24" s="89">
        <v>0</v>
      </c>
      <c r="AA24" s="101"/>
      <c r="AB24" s="97">
        <v>17000</v>
      </c>
      <c r="AC24" s="89">
        <v>0</v>
      </c>
      <c r="AD24" s="101"/>
      <c r="AE24" s="97">
        <v>220000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>
        <v>0</v>
      </c>
      <c r="AO24" s="89">
        <v>0</v>
      </c>
      <c r="AP24" s="101"/>
      <c r="AQ24" s="97">
        <v>10000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343000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5000</v>
      </c>
      <c r="K28" s="78">
        <f t="shared" si="3"/>
        <v>0</v>
      </c>
      <c r="L28" s="77">
        <f t="shared" si="3"/>
        <v>0</v>
      </c>
      <c r="M28" s="98">
        <f t="shared" si="3"/>
        <v>15000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7000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21000</v>
      </c>
      <c r="Z28" s="78">
        <f t="shared" si="3"/>
        <v>0</v>
      </c>
      <c r="AA28" s="77">
        <f t="shared" si="3"/>
        <v>0</v>
      </c>
      <c r="AB28" s="98">
        <f t="shared" si="3"/>
        <v>17000</v>
      </c>
      <c r="AC28" s="78">
        <f t="shared" si="3"/>
        <v>0</v>
      </c>
      <c r="AD28" s="77">
        <f t="shared" si="3"/>
        <v>0</v>
      </c>
      <c r="AE28" s="98">
        <f t="shared" si="3"/>
        <v>220000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10000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343000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0</v>
      </c>
      <c r="Q34" s="89">
        <v>0</v>
      </c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>
        <v>0</v>
      </c>
      <c r="AR34" s="89">
        <v>0</v>
      </c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70530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70530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70530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70530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48200</v>
      </c>
      <c r="BS50" s="89">
        <v>0</v>
      </c>
      <c r="BT50" s="101"/>
      <c r="BU50" s="76"/>
      <c r="BV50" s="85">
        <f t="shared" si="9"/>
        <v>48200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460200</v>
      </c>
      <c r="BS51" s="78">
        <f>BS49+BS50</f>
        <v>0</v>
      </c>
      <c r="BT51" s="77">
        <f>BT49+BT50</f>
        <v>0</v>
      </c>
      <c r="BU51" s="85"/>
      <c r="BV51" s="85">
        <f>BV49+BV50</f>
        <v>460200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721950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130700</v>
      </c>
      <c r="K53" s="86">
        <f t="shared" si="11"/>
        <v>0</v>
      </c>
      <c r="L53" s="86">
        <f t="shared" si="11"/>
        <v>0</v>
      </c>
      <c r="M53" s="86">
        <f t="shared" si="11"/>
        <v>157650</v>
      </c>
      <c r="N53" s="86">
        <f t="shared" si="11"/>
        <v>0</v>
      </c>
      <c r="O53" s="86">
        <f t="shared" si="11"/>
        <v>0</v>
      </c>
      <c r="P53" s="86">
        <f t="shared" si="11"/>
        <v>17800</v>
      </c>
      <c r="Q53" s="86">
        <f t="shared" si="11"/>
        <v>0</v>
      </c>
      <c r="R53" s="86">
        <f t="shared" si="11"/>
        <v>0</v>
      </c>
      <c r="S53" s="86">
        <f t="shared" si="11"/>
        <v>27000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50900</v>
      </c>
      <c r="Z53" s="86">
        <f t="shared" si="11"/>
        <v>0</v>
      </c>
      <c r="AA53" s="86">
        <f t="shared" si="11"/>
        <v>0</v>
      </c>
      <c r="AB53" s="86">
        <f t="shared" si="11"/>
        <v>351200</v>
      </c>
      <c r="AC53" s="86">
        <f t="shared" si="11"/>
        <v>0</v>
      </c>
      <c r="AD53" s="86">
        <f t="shared" si="11"/>
        <v>0</v>
      </c>
      <c r="AE53" s="86">
        <f t="shared" si="11"/>
        <v>379100</v>
      </c>
      <c r="AF53" s="86">
        <f t="shared" si="11"/>
        <v>0</v>
      </c>
      <c r="AG53" s="86">
        <f t="shared" si="11"/>
        <v>0</v>
      </c>
      <c r="AH53" s="86">
        <f t="shared" si="11"/>
        <v>10000</v>
      </c>
      <c r="AI53" s="86">
        <f t="shared" si="11"/>
        <v>0</v>
      </c>
      <c r="AJ53" s="86">
        <f t="shared" si="11"/>
        <v>0</v>
      </c>
      <c r="AK53" s="86">
        <f t="shared" si="11"/>
        <v>109300</v>
      </c>
      <c r="AL53" s="86">
        <f t="shared" si="11"/>
        <v>0</v>
      </c>
      <c r="AM53" s="86">
        <f t="shared" si="11"/>
        <v>0</v>
      </c>
      <c r="AN53" s="86">
        <f t="shared" si="11"/>
        <v>500</v>
      </c>
      <c r="AO53" s="86">
        <f t="shared" si="11"/>
        <v>0</v>
      </c>
      <c r="AP53" s="86">
        <f t="shared" si="11"/>
        <v>0</v>
      </c>
      <c r="AQ53" s="86">
        <f t="shared" si="11"/>
        <v>28500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5000</v>
      </c>
      <c r="AX53" s="86">
        <f t="shared" si="11"/>
        <v>0</v>
      </c>
      <c r="AY53" s="86">
        <f t="shared" si="11"/>
        <v>0</v>
      </c>
      <c r="AZ53" s="86">
        <f t="shared" si="11"/>
        <v>700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84600</v>
      </c>
      <c r="BJ53" s="86">
        <f t="shared" si="11"/>
        <v>0</v>
      </c>
      <c r="BK53" s="86">
        <f t="shared" si="11"/>
        <v>0</v>
      </c>
      <c r="BL53" s="86">
        <f t="shared" si="11"/>
        <v>84250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460200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2619350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2023-06-22T09:44:09Z</dcterms:modified>
  <cp:category/>
  <cp:version/>
  <cp:contentType/>
  <cp:contentStatus/>
</cp:coreProperties>
</file>