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2" sheetId="1" r:id="rId1"/>
    <sheet name="Entrate_Bilancio_2023" sheetId="2" r:id="rId2"/>
    <sheet name="Entrate_Bilancio_2024" sheetId="3" r:id="rId3"/>
    <sheet name="Entrate_Rendiconto_Anno0" sheetId="4" state="hidden" r:id="rId4"/>
    <sheet name="Spese_Bilancio_2022" sheetId="5" r:id="rId5"/>
    <sheet name="Spese_Bilancio_2023" sheetId="6" r:id="rId6"/>
    <sheet name="Spese_Bilancio_2024" sheetId="7" r:id="rId7"/>
    <sheet name="Spese_Rendiconto_Anno0" sheetId="8" state="hidden" r:id="rId8"/>
  </sheets>
  <definedNames>
    <definedName name="_xlnm.Print_Area" localSheetId="0">'Entrate_Bilancio_2022'!$B$1:$E$58</definedName>
    <definedName name="_xlnm.Print_Area" localSheetId="1">'Entrate_Bilancio_2023'!$B$1:$E$58</definedName>
    <definedName name="_xlnm.Print_Area" localSheetId="2">'Entrate_Bilancio_2024'!$B$1:$E$58</definedName>
    <definedName name="_xlnm.Print_Area" localSheetId="3">'Entrate_Rendiconto_Anno0'!$B$1:$E$59</definedName>
    <definedName name="_xlnm.Print_Area" localSheetId="4">'Spese_Bilancio_2022'!$B$1:$BX$53</definedName>
    <definedName name="_xlnm.Print_Area" localSheetId="5">'Spese_Bilancio_2023'!$B$1:$BX$53</definedName>
    <definedName name="_xlnm.Print_Area" localSheetId="6">'Spese_Bilancio_2024'!$B$1:$BX$53</definedName>
    <definedName name="_xlnm.Print_Area" localSheetId="7">'Spese_Rendiconto_Anno0'!$B$1:$BX$54</definedName>
    <definedName name="_xlnm.Print_Titles" localSheetId="4">'Spese_Bilancio_2022'!$B:$C</definedName>
    <definedName name="_xlnm.Print_Titles" localSheetId="5">'Spese_Bilancio_2023'!$B:$C</definedName>
    <definedName name="_xlnm.Print_Titles" localSheetId="6">'Spese_Bilancio_2024'!$B:$C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<sst xmlns="http://schemas.openxmlformats.org/spreadsheetml/2006/main" count="870" uniqueCount="151">
  <si>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</si>
  <si>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</si>
  <si>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</si>
  <si>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</si>
  <si>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</si>
  <si>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</si>
  <si>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</si>
  <si>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</si>
  <si>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</si>
  <si>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</si>
  <si>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</si>
  <si>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</si>
  <si>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</si>
  <si>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</si>
  <si>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</si>
  <si>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</si>
  <si>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</si>
  <si>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</si>
  <si>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</si>
  <si>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</si>
  <si>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</si>
  <si>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</si>
  <si>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</si>
  <si>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</si>
  <si>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</si>
  <si>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</si>
  <si>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</si>
  <si>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</si>
  <si>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</si>
  <si>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</si>
  <si>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</si>
  <si>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</si>
  <si>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</si>
  <si>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</si>
  <si>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</si>
  <si>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</si>
  <si>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</si>
  <si>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</si>
  <si>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</si>
  <si>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</si>
  <si>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</si>
  <si>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</si>
  <si>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</si>
  <si>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</si>
  <si>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</si>
  <si>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</si>
  <si>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</si>
  <si>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</si>
  <si>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</si>
  <si>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</si>
  <si>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</si>
  <si>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</si>
  <si>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</si>
  <si>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</si>
  <si>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</si>
  <si>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</si>
  <si>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</si>
  <si>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</si>
  <si>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</si>
  <si>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</si>
  <si>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</si>
  <si>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</si>
  <si>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</si>
  <si>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</si>
  <si>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</si>
  <si>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</si>
  <si>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</si>
  <si>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</si>
  <si>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</si>
  <si>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</si>
  <si>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</si>
  <si>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</si>
  <si>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</si>
  <si>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</si>
  <si>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</si>
  <si>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</si>
  <si>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</si>
  <si>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</si>
  <si>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</si>
  <si>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</si>
  <si>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</si>
  <si>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</si>
  <si>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</si>
  <si>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</si>
  <si>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</si>
  <si>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</si>
  <si>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</si>
  <si>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</si>
  <si>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</si>
  <si>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</si>
  <si>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</si>
  <si>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</si>
  <si>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</si>
  <si>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</si>
  <si>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</si>
  <si>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</si>
  <si>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</si>
  <si>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</si>
  <si>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</si>
  <si>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</si>
  <si>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</si>
  <si>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</si>
  <si>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</si>
  <si>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</si>
  <si>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</si>
  <si>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</si>
  <si>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</si>
  <si>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</si>
  <si>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</si>
  <si>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</si>
  <si>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</si>
  <si>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</si>
  <si>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</si>
  <si>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</si>
  <si>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</si>
  <si>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</si>
  <si>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</si>
  <si>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</si>
  <si>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</si>
  <si>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</si>
  <si>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</si>
  <si>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</si>
  <si>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</si>
  <si>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</si>
  <si>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</si>
  <si>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</si>
  <si>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</si>
  <si>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</si>
  <si>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</si>
  <si>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</si>
  <si>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</si>
  <si>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</si>
  <si>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</si>
  <si>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</si>
  <si>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</si>
  <si>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</si>
  <si>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</si>
  <si>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</si>
  <si>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</si>
  <si>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</si>
  <si>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</si>
  <si>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</si>
  <si>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</si>
  <si>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</si>
  <si>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</si>
  <si>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</si>
  <si>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</si>
  <si>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</si>
  <si>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2022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</si>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</sst>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6994933.33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345363</v>
      </c>
      <c r="E10" s="45">
        <v>839147.1000000002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212723.99</v>
      </c>
      <c r="E14" s="45">
        <v>280306.85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558086.99</v>
      </c>
      <c r="E16" s="51">
        <f>E10+E11+E12+E13+E14+E15</f>
        <v>1119453.9500000002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1697124.3199999998</v>
      </c>
      <c r="E18" s="45">
        <v>2129778.5999999996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1697124.3199999998</v>
      </c>
      <c r="E23" s="51">
        <f>E18+E19+E20+E21+E22</f>
        <v>2129778.5999999996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80098.09</v>
      </c>
      <c r="E25" s="45">
        <v>107784.99</v>
      </c>
    </row>
    <row r="26" spans="2:5" ht="15">
      <c r="B26" s="13">
        <v>30200</v>
      </c>
      <c r="C26" s="54" t="s">
        <v>28</v>
      </c>
      <c r="D26" s="39">
        <v>5500</v>
      </c>
      <c r="E26" s="45">
        <v>5726.8</v>
      </c>
    </row>
    <row r="27" spans="2:5" ht="15">
      <c r="B27" s="13">
        <v>30300</v>
      </c>
      <c r="C27" s="54" t="s">
        <v>29</v>
      </c>
      <c r="D27" s="39">
        <v>151</v>
      </c>
      <c r="E27" s="45">
        <v>151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19034.879999999997</v>
      </c>
      <c r="E29" s="50">
        <v>63181.83</v>
      </c>
    </row>
    <row r="30" spans="2:5" ht="15.75" thickBot="1">
      <c r="B30" s="16">
        <v>30000</v>
      </c>
      <c r="C30" s="15" t="s">
        <v>32</v>
      </c>
      <c r="D30" s="48">
        <f>D25+D26+D27+D28+D29</f>
        <v>104783.97</v>
      </c>
      <c r="E30" s="51">
        <f>E25+E26+E27+E28+E29</f>
        <v>176844.62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444344</v>
      </c>
      <c r="E33" s="59">
        <v>1815606.5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8000</v>
      </c>
      <c r="E35" s="45">
        <v>8903.8</v>
      </c>
    </row>
    <row r="36" spans="2:5" ht="15">
      <c r="B36" s="13">
        <v>40500</v>
      </c>
      <c r="C36" s="54" t="s">
        <v>39</v>
      </c>
      <c r="D36" s="49">
        <v>884</v>
      </c>
      <c r="E36" s="50">
        <v>1494.08</v>
      </c>
    </row>
    <row r="37" spans="2:5" ht="15.75" thickBot="1">
      <c r="B37" s="16">
        <v>40000</v>
      </c>
      <c r="C37" s="15" t="s">
        <v>40</v>
      </c>
      <c r="D37" s="48">
        <f>D32+D33+D34+D35+D36</f>
        <v>453228</v>
      </c>
      <c r="E37" s="51">
        <f>E32+E33+E34+E35+E36</f>
        <v>1826004.3800000001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394200</v>
      </c>
      <c r="E54" s="45">
        <v>577700.15</v>
      </c>
    </row>
    <row r="55" spans="2:5" ht="15">
      <c r="B55" s="13">
        <v>90200</v>
      </c>
      <c r="C55" s="54" t="s">
        <v>62</v>
      </c>
      <c r="D55" s="61">
        <v>457905</v>
      </c>
      <c r="E55" s="62">
        <v>470655.7</v>
      </c>
    </row>
    <row r="56" spans="2:5" ht="15.75" thickBot="1">
      <c r="B56" s="16">
        <v>90000</v>
      </c>
      <c r="C56" s="15" t="s">
        <v>63</v>
      </c>
      <c r="D56" s="48">
        <f>D54+D55</f>
        <v>852105</v>
      </c>
      <c r="E56" s="51">
        <f>E54+E55</f>
        <v>1048355.8500000001</v>
      </c>
    </row>
    <row r="57" spans="2:5" ht="16.5" thickBot="1" thickTop="1">
      <c r="B57" s="109" t="s">
        <v>64</v>
      </c>
      <c r="C57" s="110"/>
      <c r="D57" s="52">
        <f>D16+D23+D30+D37+D43+D49+D52+D56</f>
        <v>3665328.28</v>
      </c>
      <c r="E57" s="55">
        <f>E16+E23+E30+E37+E43+E49+E52+E56</f>
        <v>6300437.4</v>
      </c>
    </row>
    <row r="58" spans="2:5" ht="16.5" thickBot="1" thickTop="1">
      <c r="B58" s="109" t="s">
        <v>65</v>
      </c>
      <c r="C58" s="110"/>
      <c r="D58" s="52">
        <f>D57+D5+D6+D7+D8</f>
        <v>3665328.28</v>
      </c>
      <c r="E58" s="55">
        <f>E57+E5+E6+E7+E8</f>
        <v>13295370.73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345363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212723.99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558086.99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1697124.3199999998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1697124.3199999998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80098.09</v>
      </c>
      <c r="E25" s="45"/>
    </row>
    <row r="26" spans="2:5" ht="15">
      <c r="B26" s="13">
        <v>30200</v>
      </c>
      <c r="C26" s="54" t="s">
        <v>28</v>
      </c>
      <c r="D26" s="39">
        <v>5500</v>
      </c>
      <c r="E26" s="45"/>
    </row>
    <row r="27" spans="2:5" ht="15">
      <c r="B27" s="13">
        <v>30300</v>
      </c>
      <c r="C27" s="54" t="s">
        <v>29</v>
      </c>
      <c r="D27" s="39">
        <v>151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19034.879999999997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104783.97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444344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8000</v>
      </c>
      <c r="E35" s="45"/>
    </row>
    <row r="36" spans="2:5" ht="15">
      <c r="B36" s="13">
        <v>40500</v>
      </c>
      <c r="C36" s="54" t="s">
        <v>39</v>
      </c>
      <c r="D36" s="49">
        <v>884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453228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394200</v>
      </c>
      <c r="E54" s="45"/>
    </row>
    <row r="55" spans="2:5" ht="15">
      <c r="B55" s="13">
        <v>90200</v>
      </c>
      <c r="C55" s="54" t="s">
        <v>62</v>
      </c>
      <c r="D55" s="61">
        <v>457905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852105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3665328.28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3665328.28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345363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212723.99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558086.99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1697124.3199999998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1697124.3199999998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80098.09</v>
      </c>
      <c r="E25" s="45"/>
    </row>
    <row r="26" spans="2:5" ht="15">
      <c r="B26" s="13">
        <v>30200</v>
      </c>
      <c r="C26" s="54" t="s">
        <v>28</v>
      </c>
      <c r="D26" s="39">
        <v>5500</v>
      </c>
      <c r="E26" s="45"/>
    </row>
    <row r="27" spans="2:5" ht="15">
      <c r="B27" s="13">
        <v>30300</v>
      </c>
      <c r="C27" s="54" t="s">
        <v>29</v>
      </c>
      <c r="D27" s="39">
        <v>151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19034.879999999997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104783.97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444344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8000</v>
      </c>
      <c r="E35" s="45"/>
    </row>
    <row r="36" spans="2:5" ht="15">
      <c r="B36" s="13">
        <v>40500</v>
      </c>
      <c r="C36" s="54" t="s">
        <v>39</v>
      </c>
      <c r="D36" s="49">
        <v>884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453228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394200</v>
      </c>
      <c r="E54" s="45"/>
    </row>
    <row r="55" spans="2:5" ht="15">
      <c r="B55" s="13">
        <v>90200</v>
      </c>
      <c r="C55" s="54" t="s">
        <v>62</v>
      </c>
      <c r="D55" s="61">
        <v>457905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852105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3665328.28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3665328.28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311994.2</v>
      </c>
      <c r="E10" s="89">
        <v>0</v>
      </c>
      <c r="F10" s="90">
        <v>573114.17</v>
      </c>
      <c r="G10" s="88"/>
      <c r="H10" s="89"/>
      <c r="I10" s="90"/>
      <c r="J10" s="97">
        <v>29338</v>
      </c>
      <c r="K10" s="89">
        <v>0</v>
      </c>
      <c r="L10" s="101">
        <v>47627.560000000005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>
        <v>14421.38</v>
      </c>
      <c r="AE10" s="91"/>
      <c r="AF10" s="89"/>
      <c r="AG10" s="90"/>
      <c r="AH10" s="91"/>
      <c r="AI10" s="89"/>
      <c r="AJ10" s="90"/>
      <c r="AK10" s="91">
        <v>52000</v>
      </c>
      <c r="AL10" s="89">
        <v>0</v>
      </c>
      <c r="AM10" s="90">
        <v>60991.700000000004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>
        <v>0</v>
      </c>
      <c r="AX10" s="89">
        <v>0</v>
      </c>
      <c r="AY10" s="90">
        <v>0</v>
      </c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393332.2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696154.81</v>
      </c>
    </row>
    <row r="11" spans="2:76" ht="15">
      <c r="B11" s="13">
        <v>102</v>
      </c>
      <c r="C11" s="25" t="s">
        <v>92</v>
      </c>
      <c r="D11" s="88">
        <v>35023.979999999996</v>
      </c>
      <c r="E11" s="89">
        <v>0</v>
      </c>
      <c r="F11" s="90">
        <v>64478.32000000001</v>
      </c>
      <c r="G11" s="88"/>
      <c r="H11" s="89"/>
      <c r="I11" s="90"/>
      <c r="J11" s="97">
        <v>2285</v>
      </c>
      <c r="K11" s="89">
        <v>0</v>
      </c>
      <c r="L11" s="101">
        <v>3866.01</v>
      </c>
      <c r="M11" s="91">
        <v>450</v>
      </c>
      <c r="N11" s="89">
        <v>0</v>
      </c>
      <c r="O11" s="90">
        <v>450</v>
      </c>
      <c r="P11" s="91">
        <v>0</v>
      </c>
      <c r="Q11" s="89">
        <v>0</v>
      </c>
      <c r="R11" s="90">
        <v>0</v>
      </c>
      <c r="S11" s="91">
        <v>0</v>
      </c>
      <c r="T11" s="89">
        <v>0</v>
      </c>
      <c r="U11" s="90">
        <v>0</v>
      </c>
      <c r="V11" s="91">
        <v>0</v>
      </c>
      <c r="W11" s="89">
        <v>0</v>
      </c>
      <c r="X11" s="90">
        <v>0</v>
      </c>
      <c r="Y11" s="91"/>
      <c r="Z11" s="89"/>
      <c r="AA11" s="90"/>
      <c r="AB11" s="91">
        <v>0</v>
      </c>
      <c r="AC11" s="89">
        <v>0</v>
      </c>
      <c r="AD11" s="90">
        <v>1897.49</v>
      </c>
      <c r="AE11" s="91"/>
      <c r="AF11" s="89"/>
      <c r="AG11" s="90"/>
      <c r="AH11" s="91"/>
      <c r="AI11" s="89"/>
      <c r="AJ11" s="90"/>
      <c r="AK11" s="91">
        <v>3200</v>
      </c>
      <c r="AL11" s="89">
        <v>0</v>
      </c>
      <c r="AM11" s="90">
        <v>4635.75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40958.979999999996</v>
      </c>
      <c r="BW11" s="77">
        <f t="shared" si="1"/>
        <v>0</v>
      </c>
      <c r="BX11" s="79">
        <f t="shared" si="2"/>
        <v>75327.57</v>
      </c>
    </row>
    <row r="12" spans="2:76" ht="15">
      <c r="B12" s="13">
        <v>103</v>
      </c>
      <c r="C12" s="25" t="s">
        <v>93</v>
      </c>
      <c r="D12" s="88">
        <v>258527.57</v>
      </c>
      <c r="E12" s="89">
        <v>0</v>
      </c>
      <c r="F12" s="90">
        <v>421996.55</v>
      </c>
      <c r="G12" s="88"/>
      <c r="H12" s="89"/>
      <c r="I12" s="90"/>
      <c r="J12" s="97">
        <v>5050</v>
      </c>
      <c r="K12" s="89">
        <v>0</v>
      </c>
      <c r="L12" s="101">
        <v>5437.5</v>
      </c>
      <c r="M12" s="91">
        <v>154744</v>
      </c>
      <c r="N12" s="89">
        <v>0</v>
      </c>
      <c r="O12" s="90">
        <v>268256.04000000004</v>
      </c>
      <c r="P12" s="91">
        <v>161228.47</v>
      </c>
      <c r="Q12" s="89">
        <v>0</v>
      </c>
      <c r="R12" s="90">
        <v>191454.13</v>
      </c>
      <c r="S12" s="91">
        <v>23000</v>
      </c>
      <c r="T12" s="89">
        <v>0</v>
      </c>
      <c r="U12" s="90">
        <v>26090.15</v>
      </c>
      <c r="V12" s="91">
        <v>0</v>
      </c>
      <c r="W12" s="89">
        <v>0</v>
      </c>
      <c r="X12" s="90">
        <v>2200</v>
      </c>
      <c r="Y12" s="91">
        <v>8000</v>
      </c>
      <c r="Z12" s="89">
        <v>0</v>
      </c>
      <c r="AA12" s="90">
        <v>106050.56000000003</v>
      </c>
      <c r="AB12" s="91">
        <v>213300</v>
      </c>
      <c r="AC12" s="89">
        <v>0</v>
      </c>
      <c r="AD12" s="90">
        <v>416454.4</v>
      </c>
      <c r="AE12" s="91">
        <v>46000</v>
      </c>
      <c r="AF12" s="89">
        <v>0</v>
      </c>
      <c r="AG12" s="90">
        <v>89402.9</v>
      </c>
      <c r="AH12" s="91">
        <v>0</v>
      </c>
      <c r="AI12" s="89">
        <v>0</v>
      </c>
      <c r="AJ12" s="90">
        <v>8840.17</v>
      </c>
      <c r="AK12" s="91">
        <v>142053.03999999998</v>
      </c>
      <c r="AL12" s="89">
        <v>0</v>
      </c>
      <c r="AM12" s="90">
        <v>183307.33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>
        <v>0</v>
      </c>
      <c r="AU12" s="89">
        <v>0</v>
      </c>
      <c r="AV12" s="90">
        <v>51397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1011903.0800000001</v>
      </c>
      <c r="BW12" s="77">
        <f t="shared" si="1"/>
        <v>0</v>
      </c>
      <c r="BX12" s="79">
        <f t="shared" si="2"/>
        <v>1770886.73</v>
      </c>
    </row>
    <row r="13" spans="2:76" ht="15">
      <c r="B13" s="13">
        <v>104</v>
      </c>
      <c r="C13" s="25" t="s">
        <v>19</v>
      </c>
      <c r="D13" s="88">
        <v>11000</v>
      </c>
      <c r="E13" s="89">
        <v>0</v>
      </c>
      <c r="F13" s="90">
        <v>11737.77</v>
      </c>
      <c r="G13" s="88"/>
      <c r="H13" s="89"/>
      <c r="I13" s="90"/>
      <c r="J13" s="97"/>
      <c r="K13" s="89"/>
      <c r="L13" s="101"/>
      <c r="M13" s="91">
        <v>18745</v>
      </c>
      <c r="N13" s="89">
        <v>0</v>
      </c>
      <c r="O13" s="90">
        <v>21745</v>
      </c>
      <c r="P13" s="91">
        <v>2270</v>
      </c>
      <c r="Q13" s="89">
        <v>0</v>
      </c>
      <c r="R13" s="90">
        <v>7040</v>
      </c>
      <c r="S13" s="91">
        <v>2000</v>
      </c>
      <c r="T13" s="89">
        <v>0</v>
      </c>
      <c r="U13" s="90">
        <v>2000</v>
      </c>
      <c r="V13" s="91">
        <v>0</v>
      </c>
      <c r="W13" s="89">
        <v>0</v>
      </c>
      <c r="X13" s="90">
        <v>0</v>
      </c>
      <c r="Y13" s="91">
        <v>1500</v>
      </c>
      <c r="Z13" s="89">
        <v>0</v>
      </c>
      <c r="AA13" s="90">
        <v>1500</v>
      </c>
      <c r="AB13" s="91">
        <v>4584</v>
      </c>
      <c r="AC13" s="89">
        <v>0</v>
      </c>
      <c r="AD13" s="90">
        <v>4584.01</v>
      </c>
      <c r="AE13" s="91"/>
      <c r="AF13" s="89"/>
      <c r="AG13" s="90"/>
      <c r="AH13" s="91">
        <v>2500</v>
      </c>
      <c r="AI13" s="89">
        <v>0</v>
      </c>
      <c r="AJ13" s="90">
        <v>2500</v>
      </c>
      <c r="AK13" s="91">
        <v>560832.3</v>
      </c>
      <c r="AL13" s="89">
        <v>0</v>
      </c>
      <c r="AM13" s="90">
        <v>1010577.89</v>
      </c>
      <c r="AN13" s="91">
        <v>0</v>
      </c>
      <c r="AO13" s="89">
        <v>0</v>
      </c>
      <c r="AP13" s="90">
        <v>0</v>
      </c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603431.3</v>
      </c>
      <c r="BW13" s="77">
        <f t="shared" si="1"/>
        <v>0</v>
      </c>
      <c r="BX13" s="79">
        <f t="shared" si="2"/>
        <v>1061684.67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>
        <v>0</v>
      </c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7881.88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7881.88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2457</v>
      </c>
      <c r="E18" s="89">
        <v>0</v>
      </c>
      <c r="F18" s="90">
        <v>2843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656</v>
      </c>
      <c r="AL18" s="89">
        <v>0</v>
      </c>
      <c r="AM18" s="101">
        <v>656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3113</v>
      </c>
      <c r="BW18" s="77">
        <f t="shared" si="1"/>
        <v>0</v>
      </c>
      <c r="BX18" s="79">
        <f t="shared" si="2"/>
        <v>3499</v>
      </c>
    </row>
    <row r="19" spans="2:76" ht="15">
      <c r="B19" s="13">
        <v>110</v>
      </c>
      <c r="C19" s="25" t="s">
        <v>98</v>
      </c>
      <c r="D19" s="88">
        <v>29884.21</v>
      </c>
      <c r="E19" s="89">
        <v>0</v>
      </c>
      <c r="F19" s="90">
        <v>33884.21</v>
      </c>
      <c r="G19" s="88"/>
      <c r="H19" s="89"/>
      <c r="I19" s="90"/>
      <c r="J19" s="97"/>
      <c r="K19" s="89"/>
      <c r="L19" s="101"/>
      <c r="M19" s="97">
        <v>1500</v>
      </c>
      <c r="N19" s="89">
        <v>0</v>
      </c>
      <c r="O19" s="101">
        <v>1500</v>
      </c>
      <c r="P19" s="97">
        <v>30000</v>
      </c>
      <c r="Q19" s="89">
        <v>0</v>
      </c>
      <c r="R19" s="101">
        <v>30000</v>
      </c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>
        <v>0</v>
      </c>
      <c r="AC19" s="89">
        <v>0</v>
      </c>
      <c r="AD19" s="101">
        <v>0</v>
      </c>
      <c r="AE19" s="97">
        <v>0</v>
      </c>
      <c r="AF19" s="89">
        <v>0</v>
      </c>
      <c r="AG19" s="101">
        <v>4283.12</v>
      </c>
      <c r="AH19" s="97"/>
      <c r="AI19" s="89"/>
      <c r="AJ19" s="101"/>
      <c r="AK19" s="97">
        <v>500</v>
      </c>
      <c r="AL19" s="89">
        <v>0</v>
      </c>
      <c r="AM19" s="101">
        <v>500</v>
      </c>
      <c r="AN19" s="97"/>
      <c r="AO19" s="89"/>
      <c r="AP19" s="101"/>
      <c r="AQ19" s="97">
        <v>18637.4</v>
      </c>
      <c r="AR19" s="89">
        <v>0</v>
      </c>
      <c r="AS19" s="101">
        <v>37274.94</v>
      </c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150154.84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230676.45</v>
      </c>
      <c r="BW19" s="77">
        <f t="shared" si="1"/>
        <v>0</v>
      </c>
      <c r="BX19" s="79">
        <f t="shared" si="2"/>
        <v>107442.27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648886.96</v>
      </c>
      <c r="E20" s="78">
        <f t="shared" si="3"/>
        <v>0</v>
      </c>
      <c r="F20" s="79">
        <f t="shared" si="3"/>
        <v>1108054.02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36673</v>
      </c>
      <c r="K20" s="78">
        <f t="shared" si="3"/>
        <v>0</v>
      </c>
      <c r="L20" s="77">
        <f t="shared" si="3"/>
        <v>56931.07000000001</v>
      </c>
      <c r="M20" s="98">
        <f t="shared" si="3"/>
        <v>175439</v>
      </c>
      <c r="N20" s="78">
        <f t="shared" si="3"/>
        <v>0</v>
      </c>
      <c r="O20" s="77">
        <f t="shared" si="3"/>
        <v>291951.04000000004</v>
      </c>
      <c r="P20" s="98">
        <f t="shared" si="3"/>
        <v>193498.47</v>
      </c>
      <c r="Q20" s="78">
        <f t="shared" si="3"/>
        <v>0</v>
      </c>
      <c r="R20" s="77">
        <f t="shared" si="3"/>
        <v>228494.13</v>
      </c>
      <c r="S20" s="98">
        <f t="shared" si="3"/>
        <v>25000</v>
      </c>
      <c r="T20" s="78">
        <f t="shared" si="3"/>
        <v>0</v>
      </c>
      <c r="U20" s="77">
        <f t="shared" si="3"/>
        <v>28090.15</v>
      </c>
      <c r="V20" s="98">
        <f t="shared" si="3"/>
        <v>0</v>
      </c>
      <c r="W20" s="78">
        <f t="shared" si="3"/>
        <v>0</v>
      </c>
      <c r="X20" s="77">
        <f t="shared" si="3"/>
        <v>2200</v>
      </c>
      <c r="Y20" s="98">
        <f t="shared" si="3"/>
        <v>9500</v>
      </c>
      <c r="Z20" s="78">
        <f t="shared" si="3"/>
        <v>0</v>
      </c>
      <c r="AA20" s="77">
        <f t="shared" si="3"/>
        <v>107550.56000000003</v>
      </c>
      <c r="AB20" s="98">
        <f t="shared" si="3"/>
        <v>217884</v>
      </c>
      <c r="AC20" s="78">
        <f t="shared" si="3"/>
        <v>0</v>
      </c>
      <c r="AD20" s="77">
        <f t="shared" si="3"/>
        <v>437357.28</v>
      </c>
      <c r="AE20" s="98">
        <f t="shared" si="3"/>
        <v>46000</v>
      </c>
      <c r="AF20" s="78">
        <f t="shared" si="3"/>
        <v>0</v>
      </c>
      <c r="AG20" s="77">
        <f t="shared" si="3"/>
        <v>93686.01999999999</v>
      </c>
      <c r="AH20" s="98">
        <f t="shared" si="3"/>
        <v>2500</v>
      </c>
      <c r="AI20" s="78">
        <f t="shared" si="3"/>
        <v>0</v>
      </c>
      <c r="AJ20" s="77">
        <f t="shared" si="3"/>
        <v>11340.17</v>
      </c>
      <c r="AK20" s="98">
        <f t="shared" si="3"/>
        <v>759241.3400000001</v>
      </c>
      <c r="AL20" s="78">
        <f t="shared" si="3"/>
        <v>0</v>
      </c>
      <c r="AM20" s="77">
        <f t="shared" si="3"/>
        <v>1260668.67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18637.4</v>
      </c>
      <c r="AR20" s="78">
        <f t="shared" si="3"/>
        <v>0</v>
      </c>
      <c r="AS20" s="77">
        <f t="shared" si="3"/>
        <v>37274.94</v>
      </c>
      <c r="AT20" s="98">
        <f t="shared" si="3"/>
        <v>0</v>
      </c>
      <c r="AU20" s="78">
        <f t="shared" si="3"/>
        <v>0</v>
      </c>
      <c r="AV20" s="77">
        <f t="shared" si="3"/>
        <v>51397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150154.84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7881.88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2283415.0100000002</v>
      </c>
      <c r="BW20" s="77">
        <f>BW10+BW11+BW12+BW13+BW14+BW15+BW16+BW17+BW18+BW19</f>
        <v>0</v>
      </c>
      <c r="BX20" s="95">
        <f>BX10+BX11+BX12+BX13+BX14+BX15+BX16+BX17+BX18+BX19</f>
        <v>3722876.93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>
        <v>100000</v>
      </c>
      <c r="AC23" s="89">
        <v>0</v>
      </c>
      <c r="AD23" s="101">
        <v>100000</v>
      </c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100000</v>
      </c>
      <c r="BW23" s="77">
        <f t="shared" si="4"/>
        <v>0</v>
      </c>
      <c r="BX23" s="79">
        <f t="shared" si="4"/>
        <v>100000</v>
      </c>
    </row>
    <row r="24" spans="2:76" ht="15">
      <c r="B24" s="13">
        <v>202</v>
      </c>
      <c r="C24" s="25" t="s">
        <v>104</v>
      </c>
      <c r="D24" s="88">
        <v>38249.270000000004</v>
      </c>
      <c r="E24" s="89">
        <v>0</v>
      </c>
      <c r="F24" s="90">
        <v>41701.87</v>
      </c>
      <c r="G24" s="88"/>
      <c r="H24" s="89"/>
      <c r="I24" s="90"/>
      <c r="J24" s="97">
        <v>0</v>
      </c>
      <c r="K24" s="89">
        <v>0</v>
      </c>
      <c r="L24" s="101">
        <v>45000</v>
      </c>
      <c r="M24" s="97">
        <v>0</v>
      </c>
      <c r="N24" s="89">
        <v>0</v>
      </c>
      <c r="O24" s="101">
        <v>51284.130000000005</v>
      </c>
      <c r="P24" s="97">
        <v>0</v>
      </c>
      <c r="Q24" s="89">
        <v>0</v>
      </c>
      <c r="R24" s="101">
        <v>2787.58</v>
      </c>
      <c r="S24" s="97">
        <v>0</v>
      </c>
      <c r="T24" s="89">
        <v>0</v>
      </c>
      <c r="U24" s="101">
        <v>14510.08</v>
      </c>
      <c r="V24" s="97">
        <v>0</v>
      </c>
      <c r="W24" s="89">
        <v>0</v>
      </c>
      <c r="X24" s="101">
        <v>1490.05</v>
      </c>
      <c r="Y24" s="97">
        <v>0</v>
      </c>
      <c r="Z24" s="89">
        <v>0</v>
      </c>
      <c r="AA24" s="101">
        <v>66391.5</v>
      </c>
      <c r="AB24" s="97">
        <v>0</v>
      </c>
      <c r="AC24" s="89">
        <v>0</v>
      </c>
      <c r="AD24" s="101">
        <v>79178.16</v>
      </c>
      <c r="AE24" s="97">
        <v>27000</v>
      </c>
      <c r="AF24" s="89">
        <v>0</v>
      </c>
      <c r="AG24" s="101">
        <v>173440.42</v>
      </c>
      <c r="AH24" s="97">
        <v>0</v>
      </c>
      <c r="AI24" s="89">
        <v>0</v>
      </c>
      <c r="AJ24" s="101">
        <v>2530</v>
      </c>
      <c r="AK24" s="97">
        <v>24344</v>
      </c>
      <c r="AL24" s="89">
        <v>0</v>
      </c>
      <c r="AM24" s="101">
        <v>29576.04</v>
      </c>
      <c r="AN24" s="97"/>
      <c r="AO24" s="89"/>
      <c r="AP24" s="101"/>
      <c r="AQ24" s="97">
        <v>0</v>
      </c>
      <c r="AR24" s="89">
        <v>0</v>
      </c>
      <c r="AS24" s="101">
        <v>911461.16</v>
      </c>
      <c r="AT24" s="97">
        <v>0</v>
      </c>
      <c r="AU24" s="89">
        <v>0</v>
      </c>
      <c r="AV24" s="101">
        <v>0</v>
      </c>
      <c r="AW24" s="97"/>
      <c r="AX24" s="89"/>
      <c r="AY24" s="101"/>
      <c r="AZ24" s="97">
        <v>0</v>
      </c>
      <c r="BA24" s="89">
        <v>0</v>
      </c>
      <c r="BB24" s="101">
        <v>905.79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89593.27</v>
      </c>
      <c r="BW24" s="77">
        <f t="shared" si="4"/>
        <v>0</v>
      </c>
      <c r="BX24" s="79">
        <f t="shared" si="4"/>
        <v>1420256.78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340000</v>
      </c>
      <c r="AF25" s="89">
        <v>0</v>
      </c>
      <c r="AG25" s="101">
        <v>340000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340000</v>
      </c>
      <c r="BW25" s="77">
        <f t="shared" si="4"/>
        <v>0</v>
      </c>
      <c r="BX25" s="79">
        <f t="shared" si="4"/>
        <v>340000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215</v>
      </c>
      <c r="E27" s="89">
        <v>0</v>
      </c>
      <c r="F27" s="90">
        <v>215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215</v>
      </c>
      <c r="BW27" s="77">
        <f t="shared" si="4"/>
        <v>0</v>
      </c>
      <c r="BX27" s="79">
        <f t="shared" si="4"/>
        <v>215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38464.270000000004</v>
      </c>
      <c r="E28" s="78">
        <f t="shared" si="5"/>
        <v>0</v>
      </c>
      <c r="F28" s="79">
        <f t="shared" si="5"/>
        <v>41916.87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45000</v>
      </c>
      <c r="M28" s="98">
        <f t="shared" si="5"/>
        <v>0</v>
      </c>
      <c r="N28" s="78">
        <f t="shared" si="5"/>
        <v>0</v>
      </c>
      <c r="O28" s="77">
        <f t="shared" si="5"/>
        <v>51284.130000000005</v>
      </c>
      <c r="P28" s="98">
        <f t="shared" si="5"/>
        <v>0</v>
      </c>
      <c r="Q28" s="78">
        <f t="shared" si="5"/>
        <v>0</v>
      </c>
      <c r="R28" s="77">
        <f t="shared" si="5"/>
        <v>2787.58</v>
      </c>
      <c r="S28" s="98">
        <f t="shared" si="5"/>
        <v>0</v>
      </c>
      <c r="T28" s="78">
        <f t="shared" si="5"/>
        <v>0</v>
      </c>
      <c r="U28" s="77">
        <f t="shared" si="5"/>
        <v>14510.08</v>
      </c>
      <c r="V28" s="98">
        <f t="shared" si="5"/>
        <v>0</v>
      </c>
      <c r="W28" s="78">
        <f t="shared" si="5"/>
        <v>0</v>
      </c>
      <c r="X28" s="77">
        <f t="shared" si="5"/>
        <v>1490.05</v>
      </c>
      <c r="Y28" s="98">
        <f t="shared" si="5"/>
        <v>0</v>
      </c>
      <c r="Z28" s="78">
        <f t="shared" si="5"/>
        <v>0</v>
      </c>
      <c r="AA28" s="77">
        <f t="shared" si="5"/>
        <v>66391.5</v>
      </c>
      <c r="AB28" s="98">
        <f t="shared" si="5"/>
        <v>100000</v>
      </c>
      <c r="AC28" s="78">
        <f t="shared" si="5"/>
        <v>0</v>
      </c>
      <c r="AD28" s="77">
        <f t="shared" si="5"/>
        <v>179178.16</v>
      </c>
      <c r="AE28" s="98">
        <f t="shared" si="5"/>
        <v>367000</v>
      </c>
      <c r="AF28" s="78">
        <f t="shared" si="5"/>
        <v>0</v>
      </c>
      <c r="AG28" s="77">
        <f t="shared" si="5"/>
        <v>513440.42000000004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2530</v>
      </c>
      <c r="AK28" s="98">
        <f t="shared" si="6"/>
        <v>24344</v>
      </c>
      <c r="AL28" s="78">
        <f t="shared" si="6"/>
        <v>0</v>
      </c>
      <c r="AM28" s="77">
        <f t="shared" si="6"/>
        <v>29576.04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911461.16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905.79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529808.27</v>
      </c>
      <c r="BW28" s="77">
        <f>BW23+BW24+BW25+BW26+BW27</f>
        <v>0</v>
      </c>
      <c r="BX28" s="95">
        <f>BX23+BX24+BX25+BX26+BX27</f>
        <v>1860471.78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>
        <v>0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394200</v>
      </c>
      <c r="BS49" s="89">
        <v>0</v>
      </c>
      <c r="BT49" s="101">
        <v>593639.6900000001</v>
      </c>
      <c r="BU49" s="76"/>
      <c r="BV49" s="85">
        <f aca="true" t="shared" si="15" ref="BV49:BX50">D49+G49+J49+M49+P49+S49+V49+Y49+AB49+AE49+AH49+AK49+AN49+AQ49+AT49+AW49+AZ49+BC49+BF49+BI49+BL49+BO49+BR49</f>
        <v>394200</v>
      </c>
      <c r="BW49" s="77">
        <f t="shared" si="15"/>
        <v>0</v>
      </c>
      <c r="BX49" s="79">
        <f t="shared" si="15"/>
        <v>593639.6900000001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457905</v>
      </c>
      <c r="BS50" s="89">
        <v>0</v>
      </c>
      <c r="BT50" s="101">
        <v>620666.3</v>
      </c>
      <c r="BU50" s="76"/>
      <c r="BV50" s="85">
        <f t="shared" si="15"/>
        <v>457905</v>
      </c>
      <c r="BW50" s="77">
        <f t="shared" si="15"/>
        <v>0</v>
      </c>
      <c r="BX50" s="79">
        <f t="shared" si="15"/>
        <v>620666.3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852105</v>
      </c>
      <c r="BS51" s="78">
        <f>BS49+BS50</f>
        <v>0</v>
      </c>
      <c r="BT51" s="77">
        <f>BT49+BT50</f>
        <v>1214305.9900000002</v>
      </c>
      <c r="BU51" s="85"/>
      <c r="BV51" s="85">
        <f>BV49+BV50</f>
        <v>852105</v>
      </c>
      <c r="BW51" s="77">
        <f>BW49+BW50</f>
        <v>0</v>
      </c>
      <c r="BX51" s="95">
        <f>BX49+BX50</f>
        <v>1214305.9900000002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687351.23</v>
      </c>
      <c r="E53" s="86">
        <f t="shared" si="18"/>
        <v>0</v>
      </c>
      <c r="F53" s="86">
        <f t="shared" si="18"/>
        <v>1149970.8900000001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36673</v>
      </c>
      <c r="K53" s="86">
        <f t="shared" si="18"/>
        <v>0</v>
      </c>
      <c r="L53" s="86">
        <f t="shared" si="18"/>
        <v>101931.07</v>
      </c>
      <c r="M53" s="86">
        <f t="shared" si="18"/>
        <v>175439</v>
      </c>
      <c r="N53" s="86">
        <f t="shared" si="18"/>
        <v>0</v>
      </c>
      <c r="O53" s="86">
        <f t="shared" si="18"/>
        <v>343235.17000000004</v>
      </c>
      <c r="P53" s="86">
        <f t="shared" si="18"/>
        <v>193498.47</v>
      </c>
      <c r="Q53" s="86">
        <f t="shared" si="18"/>
        <v>0</v>
      </c>
      <c r="R53" s="86">
        <f t="shared" si="18"/>
        <v>231281.71</v>
      </c>
      <c r="S53" s="86">
        <f t="shared" si="18"/>
        <v>25000</v>
      </c>
      <c r="T53" s="86">
        <f t="shared" si="18"/>
        <v>0</v>
      </c>
      <c r="U53" s="86">
        <f t="shared" si="18"/>
        <v>42600.23</v>
      </c>
      <c r="V53" s="86">
        <f t="shared" si="18"/>
        <v>0</v>
      </c>
      <c r="W53" s="86">
        <f t="shared" si="18"/>
        <v>0</v>
      </c>
      <c r="X53" s="86">
        <f t="shared" si="18"/>
        <v>3690.05</v>
      </c>
      <c r="Y53" s="86">
        <f t="shared" si="18"/>
        <v>9500</v>
      </c>
      <c r="Z53" s="86">
        <f t="shared" si="18"/>
        <v>0</v>
      </c>
      <c r="AA53" s="86">
        <f t="shared" si="18"/>
        <v>173942.06000000003</v>
      </c>
      <c r="AB53" s="86">
        <f t="shared" si="18"/>
        <v>317884</v>
      </c>
      <c r="AC53" s="86">
        <f t="shared" si="18"/>
        <v>0</v>
      </c>
      <c r="AD53" s="86">
        <f t="shared" si="18"/>
        <v>616535.4400000001</v>
      </c>
      <c r="AE53" s="86">
        <f t="shared" si="18"/>
        <v>413000</v>
      </c>
      <c r="AF53" s="86">
        <f t="shared" si="18"/>
        <v>0</v>
      </c>
      <c r="AG53" s="86">
        <f t="shared" si="18"/>
        <v>607126.4400000001</v>
      </c>
      <c r="AH53" s="86">
        <f t="shared" si="18"/>
        <v>2500</v>
      </c>
      <c r="AI53" s="86">
        <f t="shared" si="18"/>
        <v>0</v>
      </c>
      <c r="AJ53" s="86">
        <f aca="true" t="shared" si="19" ref="AJ53:BT53">AJ20+AJ28+AJ35+AJ42+AJ46+AJ51</f>
        <v>13870.17</v>
      </c>
      <c r="AK53" s="86">
        <f t="shared" si="19"/>
        <v>783585.3400000001</v>
      </c>
      <c r="AL53" s="86">
        <f t="shared" si="19"/>
        <v>0</v>
      </c>
      <c r="AM53" s="86">
        <f t="shared" si="19"/>
        <v>1290244.71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18637.4</v>
      </c>
      <c r="AR53" s="86">
        <f t="shared" si="19"/>
        <v>0</v>
      </c>
      <c r="AS53" s="86">
        <f t="shared" si="19"/>
        <v>948736.1000000001</v>
      </c>
      <c r="AT53" s="86">
        <f t="shared" si="19"/>
        <v>0</v>
      </c>
      <c r="AU53" s="86">
        <f t="shared" si="19"/>
        <v>0</v>
      </c>
      <c r="AV53" s="86">
        <f t="shared" si="19"/>
        <v>51397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905.79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150154.84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7881.88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852105</v>
      </c>
      <c r="BS53" s="86">
        <f t="shared" si="19"/>
        <v>0</v>
      </c>
      <c r="BT53" s="86">
        <f t="shared" si="19"/>
        <v>1214305.9900000002</v>
      </c>
      <c r="BU53" s="86">
        <f>BU8</f>
        <v>0</v>
      </c>
      <c r="BV53" s="102">
        <f>BV8+BV20+BV28+BV35+BV42+BV46+BV51</f>
        <v>3665328.2800000003</v>
      </c>
      <c r="BW53" s="87">
        <f>BW20+BW28+BW35+BW42+BW46+BW51</f>
        <v>0</v>
      </c>
      <c r="BX53" s="87">
        <f>BX20+BX28+BX35+BX42+BX46+BX51</f>
        <v>6797654.7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314994.19999999995</v>
      </c>
      <c r="E10" s="89">
        <v>0</v>
      </c>
      <c r="F10" s="90"/>
      <c r="G10" s="88"/>
      <c r="H10" s="89"/>
      <c r="I10" s="90"/>
      <c r="J10" s="97">
        <v>29338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>
        <v>52000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>
        <v>0</v>
      </c>
      <c r="AX10" s="89">
        <v>0</v>
      </c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396332.19999999995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35023.979999999996</v>
      </c>
      <c r="E11" s="89">
        <v>0</v>
      </c>
      <c r="F11" s="90"/>
      <c r="G11" s="88"/>
      <c r="H11" s="89"/>
      <c r="I11" s="90"/>
      <c r="J11" s="97">
        <v>2285</v>
      </c>
      <c r="K11" s="89">
        <v>0</v>
      </c>
      <c r="L11" s="101"/>
      <c r="M11" s="91">
        <v>450</v>
      </c>
      <c r="N11" s="89">
        <v>0</v>
      </c>
      <c r="O11" s="90"/>
      <c r="P11" s="91">
        <v>0</v>
      </c>
      <c r="Q11" s="89">
        <v>0</v>
      </c>
      <c r="R11" s="90"/>
      <c r="S11" s="91">
        <v>0</v>
      </c>
      <c r="T11" s="89">
        <v>0</v>
      </c>
      <c r="U11" s="90"/>
      <c r="V11" s="91">
        <v>0</v>
      </c>
      <c r="W11" s="89">
        <v>0</v>
      </c>
      <c r="X11" s="90"/>
      <c r="Y11" s="91"/>
      <c r="Z11" s="89"/>
      <c r="AA11" s="90"/>
      <c r="AB11" s="91">
        <v>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>
        <v>3200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40958.979999999996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260911.78</v>
      </c>
      <c r="E12" s="89">
        <v>0</v>
      </c>
      <c r="F12" s="90"/>
      <c r="G12" s="88"/>
      <c r="H12" s="89"/>
      <c r="I12" s="90"/>
      <c r="J12" s="97">
        <v>5050</v>
      </c>
      <c r="K12" s="89">
        <v>0</v>
      </c>
      <c r="L12" s="101"/>
      <c r="M12" s="91">
        <v>154744</v>
      </c>
      <c r="N12" s="89">
        <v>0</v>
      </c>
      <c r="O12" s="90"/>
      <c r="P12" s="91">
        <v>161228.47</v>
      </c>
      <c r="Q12" s="89">
        <v>0</v>
      </c>
      <c r="R12" s="90"/>
      <c r="S12" s="91">
        <v>23000</v>
      </c>
      <c r="T12" s="89">
        <v>0</v>
      </c>
      <c r="U12" s="90"/>
      <c r="V12" s="91">
        <v>0</v>
      </c>
      <c r="W12" s="89">
        <v>0</v>
      </c>
      <c r="X12" s="90"/>
      <c r="Y12" s="91">
        <v>8000</v>
      </c>
      <c r="Z12" s="89">
        <v>0</v>
      </c>
      <c r="AA12" s="90"/>
      <c r="AB12" s="91">
        <v>213300</v>
      </c>
      <c r="AC12" s="89">
        <v>0</v>
      </c>
      <c r="AD12" s="90"/>
      <c r="AE12" s="91">
        <v>46000</v>
      </c>
      <c r="AF12" s="89">
        <v>0</v>
      </c>
      <c r="AG12" s="90"/>
      <c r="AH12" s="91">
        <v>0</v>
      </c>
      <c r="AI12" s="89">
        <v>0</v>
      </c>
      <c r="AJ12" s="90"/>
      <c r="AK12" s="91">
        <v>142053.03999999998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1014287.29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11000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18745</v>
      </c>
      <c r="N13" s="89">
        <v>0</v>
      </c>
      <c r="O13" s="90"/>
      <c r="P13" s="91">
        <v>2270</v>
      </c>
      <c r="Q13" s="89">
        <v>0</v>
      </c>
      <c r="R13" s="90"/>
      <c r="S13" s="91">
        <v>2000</v>
      </c>
      <c r="T13" s="89">
        <v>0</v>
      </c>
      <c r="U13" s="90"/>
      <c r="V13" s="91">
        <v>0</v>
      </c>
      <c r="W13" s="89">
        <v>0</v>
      </c>
      <c r="X13" s="90"/>
      <c r="Y13" s="91">
        <v>1500</v>
      </c>
      <c r="Z13" s="89">
        <v>0</v>
      </c>
      <c r="AA13" s="90"/>
      <c r="AB13" s="91">
        <v>4584</v>
      </c>
      <c r="AC13" s="89">
        <v>0</v>
      </c>
      <c r="AD13" s="90"/>
      <c r="AE13" s="91"/>
      <c r="AF13" s="89"/>
      <c r="AG13" s="90"/>
      <c r="AH13" s="91">
        <v>2500</v>
      </c>
      <c r="AI13" s="89">
        <v>0</v>
      </c>
      <c r="AJ13" s="90"/>
      <c r="AK13" s="91">
        <v>560832.3</v>
      </c>
      <c r="AL13" s="89">
        <v>0</v>
      </c>
      <c r="AM13" s="90"/>
      <c r="AN13" s="91">
        <v>0</v>
      </c>
      <c r="AO13" s="89">
        <v>0</v>
      </c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603431.3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2457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656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3113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24500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1500</v>
      </c>
      <c r="N19" s="89">
        <v>0</v>
      </c>
      <c r="O19" s="101"/>
      <c r="P19" s="97">
        <v>30000</v>
      </c>
      <c r="Q19" s="89">
        <v>0</v>
      </c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>
        <v>0</v>
      </c>
      <c r="AC19" s="89">
        <v>0</v>
      </c>
      <c r="AD19" s="101"/>
      <c r="AE19" s="97">
        <v>0</v>
      </c>
      <c r="AF19" s="89">
        <v>0</v>
      </c>
      <c r="AG19" s="101"/>
      <c r="AH19" s="97"/>
      <c r="AI19" s="89"/>
      <c r="AJ19" s="101"/>
      <c r="AK19" s="97">
        <v>500</v>
      </c>
      <c r="AL19" s="89">
        <v>0</v>
      </c>
      <c r="AM19" s="101"/>
      <c r="AN19" s="97"/>
      <c r="AO19" s="89"/>
      <c r="AP19" s="101"/>
      <c r="AQ19" s="97">
        <v>18637.4</v>
      </c>
      <c r="AR19" s="89">
        <v>0</v>
      </c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150154.84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225292.24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648886.96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36673</v>
      </c>
      <c r="K20" s="78">
        <f t="shared" si="1"/>
        <v>0</v>
      </c>
      <c r="L20" s="77">
        <f t="shared" si="1"/>
        <v>0</v>
      </c>
      <c r="M20" s="98">
        <f t="shared" si="1"/>
        <v>175439</v>
      </c>
      <c r="N20" s="78">
        <f t="shared" si="1"/>
        <v>0</v>
      </c>
      <c r="O20" s="77">
        <f t="shared" si="1"/>
        <v>0</v>
      </c>
      <c r="P20" s="98">
        <f t="shared" si="1"/>
        <v>193498.47</v>
      </c>
      <c r="Q20" s="78">
        <f t="shared" si="1"/>
        <v>0</v>
      </c>
      <c r="R20" s="77">
        <f t="shared" si="1"/>
        <v>0</v>
      </c>
      <c r="S20" s="98">
        <f t="shared" si="1"/>
        <v>25000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9500</v>
      </c>
      <c r="Z20" s="78">
        <f t="shared" si="1"/>
        <v>0</v>
      </c>
      <c r="AA20" s="77">
        <f t="shared" si="1"/>
        <v>0</v>
      </c>
      <c r="AB20" s="98">
        <f t="shared" si="1"/>
        <v>217884</v>
      </c>
      <c r="AC20" s="78">
        <f t="shared" si="1"/>
        <v>0</v>
      </c>
      <c r="AD20" s="77">
        <f t="shared" si="1"/>
        <v>0</v>
      </c>
      <c r="AE20" s="98">
        <f t="shared" si="1"/>
        <v>46000</v>
      </c>
      <c r="AF20" s="78">
        <f t="shared" si="1"/>
        <v>0</v>
      </c>
      <c r="AG20" s="77">
        <f t="shared" si="1"/>
        <v>0</v>
      </c>
      <c r="AH20" s="98">
        <f t="shared" si="1"/>
        <v>2500</v>
      </c>
      <c r="AI20" s="78">
        <f t="shared" si="1"/>
        <v>0</v>
      </c>
      <c r="AJ20" s="77">
        <f t="shared" si="1"/>
        <v>0</v>
      </c>
      <c r="AK20" s="98">
        <f t="shared" si="1"/>
        <v>759241.3400000001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18637.4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150154.84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2283415.01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>
        <v>100000</v>
      </c>
      <c r="AC23" s="89">
        <v>0</v>
      </c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100000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38249.270000000004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27000</v>
      </c>
      <c r="AF24" s="89">
        <v>0</v>
      </c>
      <c r="AG24" s="101"/>
      <c r="AH24" s="97">
        <v>0</v>
      </c>
      <c r="AI24" s="89">
        <v>0</v>
      </c>
      <c r="AJ24" s="101"/>
      <c r="AK24" s="97">
        <v>24344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89593.27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340000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340000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215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215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38464.270000000004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100000</v>
      </c>
      <c r="AC28" s="78">
        <f t="shared" si="3"/>
        <v>0</v>
      </c>
      <c r="AD28" s="77">
        <f t="shared" si="3"/>
        <v>0</v>
      </c>
      <c r="AE28" s="98">
        <f t="shared" si="3"/>
        <v>367000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24344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529808.27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394200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394200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457905</v>
      </c>
      <c r="BS50" s="89">
        <v>0</v>
      </c>
      <c r="BT50" s="101"/>
      <c r="BU50" s="76"/>
      <c r="BV50" s="85">
        <f t="shared" si="9"/>
        <v>457905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852105</v>
      </c>
      <c r="BS51" s="78">
        <f>BS49+BS50</f>
        <v>0</v>
      </c>
      <c r="BT51" s="77">
        <f>BT49+BT50</f>
        <v>0</v>
      </c>
      <c r="BU51" s="85"/>
      <c r="BV51" s="85">
        <f>BV49+BV50</f>
        <v>852105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687351.23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36673</v>
      </c>
      <c r="K53" s="86">
        <f t="shared" si="11"/>
        <v>0</v>
      </c>
      <c r="L53" s="86">
        <f t="shared" si="11"/>
        <v>0</v>
      </c>
      <c r="M53" s="86">
        <f t="shared" si="11"/>
        <v>175439</v>
      </c>
      <c r="N53" s="86">
        <f t="shared" si="11"/>
        <v>0</v>
      </c>
      <c r="O53" s="86">
        <f t="shared" si="11"/>
        <v>0</v>
      </c>
      <c r="P53" s="86">
        <f t="shared" si="11"/>
        <v>193498.47</v>
      </c>
      <c r="Q53" s="86">
        <f t="shared" si="11"/>
        <v>0</v>
      </c>
      <c r="R53" s="86">
        <f t="shared" si="11"/>
        <v>0</v>
      </c>
      <c r="S53" s="86">
        <f t="shared" si="11"/>
        <v>25000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9500</v>
      </c>
      <c r="Z53" s="86">
        <f t="shared" si="11"/>
        <v>0</v>
      </c>
      <c r="AA53" s="86">
        <f t="shared" si="11"/>
        <v>0</v>
      </c>
      <c r="AB53" s="86">
        <f t="shared" si="11"/>
        <v>317884</v>
      </c>
      <c r="AC53" s="86">
        <f t="shared" si="11"/>
        <v>0</v>
      </c>
      <c r="AD53" s="86">
        <f t="shared" si="11"/>
        <v>0</v>
      </c>
      <c r="AE53" s="86">
        <f t="shared" si="11"/>
        <v>413000</v>
      </c>
      <c r="AF53" s="86">
        <f t="shared" si="11"/>
        <v>0</v>
      </c>
      <c r="AG53" s="86">
        <f t="shared" si="11"/>
        <v>0</v>
      </c>
      <c r="AH53" s="86">
        <f t="shared" si="11"/>
        <v>2500</v>
      </c>
      <c r="AI53" s="86">
        <f t="shared" si="11"/>
        <v>0</v>
      </c>
      <c r="AJ53" s="86">
        <f t="shared" si="11"/>
        <v>0</v>
      </c>
      <c r="AK53" s="86">
        <f t="shared" si="11"/>
        <v>783585.3400000001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18637.4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150154.84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852105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3665328.28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314994.19999999995</v>
      </c>
      <c r="E10" s="89">
        <v>0</v>
      </c>
      <c r="F10" s="90"/>
      <c r="G10" s="88"/>
      <c r="H10" s="89"/>
      <c r="I10" s="90"/>
      <c r="J10" s="97">
        <v>29338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>
        <v>52000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>
        <v>0</v>
      </c>
      <c r="AX10" s="89">
        <v>0</v>
      </c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396332.19999999995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35023.979999999996</v>
      </c>
      <c r="E11" s="89">
        <v>0</v>
      </c>
      <c r="F11" s="90"/>
      <c r="G11" s="88"/>
      <c r="H11" s="89"/>
      <c r="I11" s="90"/>
      <c r="J11" s="97">
        <v>2285</v>
      </c>
      <c r="K11" s="89">
        <v>0</v>
      </c>
      <c r="L11" s="101"/>
      <c r="M11" s="91">
        <v>450</v>
      </c>
      <c r="N11" s="89">
        <v>0</v>
      </c>
      <c r="O11" s="90"/>
      <c r="P11" s="91">
        <v>0</v>
      </c>
      <c r="Q11" s="89">
        <v>0</v>
      </c>
      <c r="R11" s="90"/>
      <c r="S11" s="91">
        <v>0</v>
      </c>
      <c r="T11" s="89">
        <v>0</v>
      </c>
      <c r="U11" s="90"/>
      <c r="V11" s="91">
        <v>0</v>
      </c>
      <c r="W11" s="89">
        <v>0</v>
      </c>
      <c r="X11" s="90"/>
      <c r="Y11" s="91"/>
      <c r="Z11" s="89"/>
      <c r="AA11" s="90"/>
      <c r="AB11" s="91">
        <v>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>
        <v>3200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40958.979999999996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260911.78</v>
      </c>
      <c r="E12" s="89">
        <v>0</v>
      </c>
      <c r="F12" s="90"/>
      <c r="G12" s="88"/>
      <c r="H12" s="89"/>
      <c r="I12" s="90"/>
      <c r="J12" s="97">
        <v>5050</v>
      </c>
      <c r="K12" s="89">
        <v>0</v>
      </c>
      <c r="L12" s="101"/>
      <c r="M12" s="91">
        <v>154744</v>
      </c>
      <c r="N12" s="89">
        <v>0</v>
      </c>
      <c r="O12" s="90"/>
      <c r="P12" s="91">
        <v>161228.47</v>
      </c>
      <c r="Q12" s="89">
        <v>0</v>
      </c>
      <c r="R12" s="90"/>
      <c r="S12" s="91">
        <v>23000</v>
      </c>
      <c r="T12" s="89">
        <v>0</v>
      </c>
      <c r="U12" s="90"/>
      <c r="V12" s="91">
        <v>0</v>
      </c>
      <c r="W12" s="89">
        <v>0</v>
      </c>
      <c r="X12" s="90"/>
      <c r="Y12" s="91">
        <v>8000</v>
      </c>
      <c r="Z12" s="89">
        <v>0</v>
      </c>
      <c r="AA12" s="90"/>
      <c r="AB12" s="91">
        <v>213300</v>
      </c>
      <c r="AC12" s="89">
        <v>0</v>
      </c>
      <c r="AD12" s="90"/>
      <c r="AE12" s="91">
        <v>46000</v>
      </c>
      <c r="AF12" s="89">
        <v>0</v>
      </c>
      <c r="AG12" s="90"/>
      <c r="AH12" s="91">
        <v>0</v>
      </c>
      <c r="AI12" s="89">
        <v>0</v>
      </c>
      <c r="AJ12" s="90"/>
      <c r="AK12" s="91">
        <v>142053.03999999998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1014287.29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11000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18745</v>
      </c>
      <c r="N13" s="89">
        <v>0</v>
      </c>
      <c r="O13" s="90"/>
      <c r="P13" s="91">
        <v>2270</v>
      </c>
      <c r="Q13" s="89">
        <v>0</v>
      </c>
      <c r="R13" s="90"/>
      <c r="S13" s="91">
        <v>2000</v>
      </c>
      <c r="T13" s="89">
        <v>0</v>
      </c>
      <c r="U13" s="90"/>
      <c r="V13" s="91">
        <v>0</v>
      </c>
      <c r="W13" s="89">
        <v>0</v>
      </c>
      <c r="X13" s="90"/>
      <c r="Y13" s="91">
        <v>1500</v>
      </c>
      <c r="Z13" s="89">
        <v>0</v>
      </c>
      <c r="AA13" s="90"/>
      <c r="AB13" s="91">
        <v>4584</v>
      </c>
      <c r="AC13" s="89">
        <v>0</v>
      </c>
      <c r="AD13" s="90"/>
      <c r="AE13" s="91"/>
      <c r="AF13" s="89"/>
      <c r="AG13" s="90"/>
      <c r="AH13" s="91">
        <v>2500</v>
      </c>
      <c r="AI13" s="89">
        <v>0</v>
      </c>
      <c r="AJ13" s="90"/>
      <c r="AK13" s="91">
        <v>560832.3</v>
      </c>
      <c r="AL13" s="89">
        <v>0</v>
      </c>
      <c r="AM13" s="90"/>
      <c r="AN13" s="91">
        <v>0</v>
      </c>
      <c r="AO13" s="89">
        <v>0</v>
      </c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603431.3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2457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656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3113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24500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1500</v>
      </c>
      <c r="N19" s="89">
        <v>0</v>
      </c>
      <c r="O19" s="101"/>
      <c r="P19" s="97">
        <v>30000</v>
      </c>
      <c r="Q19" s="89">
        <v>0</v>
      </c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>
        <v>0</v>
      </c>
      <c r="AC19" s="89">
        <v>0</v>
      </c>
      <c r="AD19" s="101"/>
      <c r="AE19" s="97">
        <v>0</v>
      </c>
      <c r="AF19" s="89">
        <v>0</v>
      </c>
      <c r="AG19" s="101"/>
      <c r="AH19" s="97"/>
      <c r="AI19" s="89"/>
      <c r="AJ19" s="101"/>
      <c r="AK19" s="97">
        <v>500</v>
      </c>
      <c r="AL19" s="89">
        <v>0</v>
      </c>
      <c r="AM19" s="101"/>
      <c r="AN19" s="97"/>
      <c r="AO19" s="89"/>
      <c r="AP19" s="101"/>
      <c r="AQ19" s="97">
        <v>18637.4</v>
      </c>
      <c r="AR19" s="89">
        <v>0</v>
      </c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150154.84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225292.24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648886.96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36673</v>
      </c>
      <c r="K20" s="78">
        <f t="shared" si="1"/>
        <v>0</v>
      </c>
      <c r="L20" s="77">
        <f t="shared" si="1"/>
        <v>0</v>
      </c>
      <c r="M20" s="98">
        <f t="shared" si="1"/>
        <v>175439</v>
      </c>
      <c r="N20" s="78">
        <f t="shared" si="1"/>
        <v>0</v>
      </c>
      <c r="O20" s="77">
        <f t="shared" si="1"/>
        <v>0</v>
      </c>
      <c r="P20" s="98">
        <f t="shared" si="1"/>
        <v>193498.47</v>
      </c>
      <c r="Q20" s="78">
        <f t="shared" si="1"/>
        <v>0</v>
      </c>
      <c r="R20" s="77">
        <f t="shared" si="1"/>
        <v>0</v>
      </c>
      <c r="S20" s="98">
        <f t="shared" si="1"/>
        <v>25000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9500</v>
      </c>
      <c r="Z20" s="78">
        <f t="shared" si="1"/>
        <v>0</v>
      </c>
      <c r="AA20" s="77">
        <f t="shared" si="1"/>
        <v>0</v>
      </c>
      <c r="AB20" s="98">
        <f t="shared" si="1"/>
        <v>217884</v>
      </c>
      <c r="AC20" s="78">
        <f t="shared" si="1"/>
        <v>0</v>
      </c>
      <c r="AD20" s="77">
        <f t="shared" si="1"/>
        <v>0</v>
      </c>
      <c r="AE20" s="98">
        <f t="shared" si="1"/>
        <v>46000</v>
      </c>
      <c r="AF20" s="78">
        <f t="shared" si="1"/>
        <v>0</v>
      </c>
      <c r="AG20" s="77">
        <f t="shared" si="1"/>
        <v>0</v>
      </c>
      <c r="AH20" s="98">
        <f t="shared" si="1"/>
        <v>2500</v>
      </c>
      <c r="AI20" s="78">
        <f t="shared" si="1"/>
        <v>0</v>
      </c>
      <c r="AJ20" s="77">
        <f t="shared" si="1"/>
        <v>0</v>
      </c>
      <c r="AK20" s="98">
        <f t="shared" si="1"/>
        <v>759241.3400000001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18637.4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150154.84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2283415.01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>
        <v>100000</v>
      </c>
      <c r="AC23" s="89">
        <v>0</v>
      </c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100000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38249.270000000004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27000</v>
      </c>
      <c r="AF24" s="89">
        <v>0</v>
      </c>
      <c r="AG24" s="101"/>
      <c r="AH24" s="97">
        <v>0</v>
      </c>
      <c r="AI24" s="89">
        <v>0</v>
      </c>
      <c r="AJ24" s="101"/>
      <c r="AK24" s="97">
        <v>24344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89593.27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340000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340000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215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215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38464.270000000004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100000</v>
      </c>
      <c r="AC28" s="78">
        <f t="shared" si="3"/>
        <v>0</v>
      </c>
      <c r="AD28" s="77">
        <f t="shared" si="3"/>
        <v>0</v>
      </c>
      <c r="AE28" s="98">
        <f t="shared" si="3"/>
        <v>367000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24344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529808.27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394200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394200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457905</v>
      </c>
      <c r="BS50" s="89">
        <v>0</v>
      </c>
      <c r="BT50" s="101"/>
      <c r="BU50" s="76"/>
      <c r="BV50" s="85">
        <f t="shared" si="9"/>
        <v>457905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852105</v>
      </c>
      <c r="BS51" s="78">
        <f>BS49+BS50</f>
        <v>0</v>
      </c>
      <c r="BT51" s="77">
        <f>BT49+BT50</f>
        <v>0</v>
      </c>
      <c r="BU51" s="85"/>
      <c r="BV51" s="85">
        <f>BV49+BV50</f>
        <v>852105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687351.23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36673</v>
      </c>
      <c r="K53" s="86">
        <f t="shared" si="11"/>
        <v>0</v>
      </c>
      <c r="L53" s="86">
        <f t="shared" si="11"/>
        <v>0</v>
      </c>
      <c r="M53" s="86">
        <f t="shared" si="11"/>
        <v>175439</v>
      </c>
      <c r="N53" s="86">
        <f t="shared" si="11"/>
        <v>0</v>
      </c>
      <c r="O53" s="86">
        <f t="shared" si="11"/>
        <v>0</v>
      </c>
      <c r="P53" s="86">
        <f t="shared" si="11"/>
        <v>193498.47</v>
      </c>
      <c r="Q53" s="86">
        <f t="shared" si="11"/>
        <v>0</v>
      </c>
      <c r="R53" s="86">
        <f t="shared" si="11"/>
        <v>0</v>
      </c>
      <c r="S53" s="86">
        <f t="shared" si="11"/>
        <v>25000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9500</v>
      </c>
      <c r="Z53" s="86">
        <f t="shared" si="11"/>
        <v>0</v>
      </c>
      <c r="AA53" s="86">
        <f t="shared" si="11"/>
        <v>0</v>
      </c>
      <c r="AB53" s="86">
        <f t="shared" si="11"/>
        <v>317884</v>
      </c>
      <c r="AC53" s="86">
        <f t="shared" si="11"/>
        <v>0</v>
      </c>
      <c r="AD53" s="86">
        <f t="shared" si="11"/>
        <v>0</v>
      </c>
      <c r="AE53" s="86">
        <f t="shared" si="11"/>
        <v>413000</v>
      </c>
      <c r="AF53" s="86">
        <f t="shared" si="11"/>
        <v>0</v>
      </c>
      <c r="AG53" s="86">
        <f t="shared" si="11"/>
        <v>0</v>
      </c>
      <c r="AH53" s="86">
        <f t="shared" si="11"/>
        <v>2500</v>
      </c>
      <c r="AI53" s="86">
        <f t="shared" si="11"/>
        <v>0</v>
      </c>
      <c r="AJ53" s="86">
        <f t="shared" si="11"/>
        <v>0</v>
      </c>
      <c r="AK53" s="86">
        <f t="shared" si="11"/>
        <v>783585.3400000001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18637.4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150154.84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852105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3665328.28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2022-04-06T10:20:58Z</dcterms:modified>
  <cp:category/>
  <cp:version/>
  <cp:contentType/>
  <cp:contentStatus/>
</cp:coreProperties>
</file>