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<sst xmlns="http://schemas.openxmlformats.org/spreadsheetml/2006/main" count="870" uniqueCount="149">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</sst>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6850.96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176000</v>
      </c>
      <c r="E7" s="40"/>
    </row>
    <row r="8" spans="2:5" ht="15.75" thickBot="1">
      <c r="B8" s="9"/>
      <c r="C8" s="6" t="s">
        <v>7</v>
      </c>
      <c r="D8" s="41"/>
      <c r="E8" s="42">
        <v>446988.47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0</v>
      </c>
      <c r="E10" s="45">
        <v>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1040000</v>
      </c>
      <c r="E18" s="45">
        <v>1040000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1040000</v>
      </c>
      <c r="E23" s="51">
        <f>E18+E19+E20+E21+E22</f>
        <v>1040000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1268.22</v>
      </c>
      <c r="E27" s="45">
        <v>1153.36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343.07</v>
      </c>
      <c r="E29" s="50">
        <v>69635.9</v>
      </c>
    </row>
    <row r="30" spans="2:5" ht="15.75" thickBot="1">
      <c r="B30" s="16">
        <v>30000</v>
      </c>
      <c r="C30" s="15" t="s">
        <v>32</v>
      </c>
      <c r="D30" s="48">
        <f>D25+D26+D27+D28+D29</f>
        <v>1611.29</v>
      </c>
      <c r="E30" s="51">
        <f>E25+E26+E27+E28+E29</f>
        <v>70789.26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248674.09</v>
      </c>
      <c r="E54" s="45">
        <v>247465.3</v>
      </c>
    </row>
    <row r="55" spans="2:5" ht="15">
      <c r="B55" s="13">
        <v>90200</v>
      </c>
      <c r="C55" s="54" t="s">
        <v>62</v>
      </c>
      <c r="D55" s="60">
        <v>316.82</v>
      </c>
      <c r="E55" s="61">
        <v>316.8</v>
      </c>
    </row>
    <row r="56" spans="2:5" ht="15.75" thickBot="1">
      <c r="B56" s="16">
        <v>90000</v>
      </c>
      <c r="C56" s="15" t="s">
        <v>63</v>
      </c>
      <c r="D56" s="48">
        <f>D54+D55</f>
        <v>248990.91</v>
      </c>
      <c r="E56" s="51">
        <f>E54+E55</f>
        <v>247782.09999999998</v>
      </c>
    </row>
    <row r="57" spans="2:5" ht="16.5" thickBot="1" thickTop="1">
      <c r="B57" s="110" t="s">
        <v>64</v>
      </c>
      <c r="C57" s="111"/>
      <c r="D57" s="52">
        <f>D16+D23+D30+D37+D43+D49+D52+D56</f>
        <v>1290602.2</v>
      </c>
      <c r="E57" s="55">
        <f>E16+E23+E30+E37+E43+E49+E52+E56</f>
        <v>1358571.3599999999</v>
      </c>
    </row>
    <row r="58" spans="2:5" ht="16.5" thickBot="1" thickTop="1">
      <c r="B58" s="110" t="s">
        <v>65</v>
      </c>
      <c r="C58" s="111"/>
      <c r="D58" s="52">
        <f>D57+D5+D6+D7+D8</f>
        <v>1473453.16</v>
      </c>
      <c r="E58" s="55">
        <f>E57+E5+E6+E7+E8</f>
        <v>1805559.8299999998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IF((Spese_Rendiconto_2019!BV53+Spese_Rendiconto_2019!BW53-Entrate_Rendiconto_2019!D58)&gt;0,Spese_Rendiconto_2019!BV53+Spese_Rendiconto_2019!BW53-Entrate_Rendiconto_2019!D58,0)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383639.52</v>
      </c>
      <c r="E10" s="88">
        <v>0</v>
      </c>
      <c r="F10" s="89">
        <v>365586.37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>
        <v>413981.95</v>
      </c>
      <c r="AX10" s="88">
        <v>0</v>
      </c>
      <c r="AY10" s="89">
        <v>420217.07</v>
      </c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797621.47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785803.44</v>
      </c>
    </row>
    <row r="11" spans="2:76" ht="15">
      <c r="B11" s="13">
        <v>102</v>
      </c>
      <c r="C11" s="25" t="s">
        <v>92</v>
      </c>
      <c r="D11" s="87">
        <v>31351.89</v>
      </c>
      <c r="E11" s="88">
        <v>4897.5</v>
      </c>
      <c r="F11" s="89">
        <v>25588.82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>
        <v>28069.71</v>
      </c>
      <c r="AX11" s="88">
        <v>0</v>
      </c>
      <c r="AY11" s="89">
        <v>33743.07</v>
      </c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59421.6</v>
      </c>
      <c r="BW11" s="76">
        <f t="shared" si="1"/>
        <v>4897.5</v>
      </c>
      <c r="BX11" s="78">
        <f t="shared" si="2"/>
        <v>59331.89</v>
      </c>
    </row>
    <row r="12" spans="2:76" ht="15">
      <c r="B12" s="13">
        <v>103</v>
      </c>
      <c r="C12" s="25" t="s">
        <v>93</v>
      </c>
      <c r="D12" s="87">
        <v>151836.01</v>
      </c>
      <c r="E12" s="88">
        <v>9891.31</v>
      </c>
      <c r="F12" s="89">
        <v>135233.89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>
        <v>21505.44</v>
      </c>
      <c r="AX12" s="88">
        <v>0</v>
      </c>
      <c r="AY12" s="89">
        <v>43604.4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173341.45</v>
      </c>
      <c r="BW12" s="76">
        <f t="shared" si="1"/>
        <v>9891.31</v>
      </c>
      <c r="BX12" s="78">
        <f t="shared" si="2"/>
        <v>178838.29</v>
      </c>
    </row>
    <row r="13" spans="2:76" ht="15">
      <c r="B13" s="13">
        <v>104</v>
      </c>
      <c r="C13" s="25" t="s">
        <v>19</v>
      </c>
      <c r="D13" s="87">
        <v>5600</v>
      </c>
      <c r="E13" s="88">
        <v>0</v>
      </c>
      <c r="F13" s="89">
        <v>5764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5600</v>
      </c>
      <c r="BW13" s="76">
        <f t="shared" si="1"/>
        <v>0</v>
      </c>
      <c r="BX13" s="78">
        <f t="shared" si="2"/>
        <v>5764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1000</v>
      </c>
      <c r="E18" s="88">
        <v>0</v>
      </c>
      <c r="F18" s="89">
        <v>1000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1000</v>
      </c>
      <c r="BW18" s="76">
        <f t="shared" si="1"/>
        <v>0</v>
      </c>
      <c r="BX18" s="78">
        <f t="shared" si="2"/>
        <v>1000</v>
      </c>
    </row>
    <row r="19" spans="2:76" ht="15">
      <c r="B19" s="13">
        <v>110</v>
      </c>
      <c r="C19" s="25" t="s">
        <v>98</v>
      </c>
      <c r="D19" s="87">
        <v>4762.13</v>
      </c>
      <c r="E19" s="88">
        <v>0</v>
      </c>
      <c r="F19" s="89">
        <v>72762.13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>
        <v>0</v>
      </c>
      <c r="AX19" s="88">
        <v>0</v>
      </c>
      <c r="AY19" s="100">
        <v>0</v>
      </c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4762.13</v>
      </c>
      <c r="BW19" s="76">
        <f t="shared" si="1"/>
        <v>0</v>
      </c>
      <c r="BX19" s="78">
        <f t="shared" si="2"/>
        <v>72762.13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578189.55</v>
      </c>
      <c r="E20" s="77">
        <f t="shared" si="3"/>
        <v>14788.81</v>
      </c>
      <c r="F20" s="78">
        <f t="shared" si="3"/>
        <v>605935.2100000001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463557.10000000003</v>
      </c>
      <c r="AX20" s="77">
        <f t="shared" si="3"/>
        <v>0</v>
      </c>
      <c r="AY20" s="76">
        <f t="shared" si="3"/>
        <v>497564.54000000004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1041746.65</v>
      </c>
      <c r="BW20" s="76">
        <f>BW10+BW11+BW12+BW13+BW14+BW15+BW16+BW17+BW18+BW19</f>
        <v>14788.81</v>
      </c>
      <c r="BX20" s="94">
        <f>BX10+BX11+BX12+BX13+BX14+BX15+BX16+BX17+BX18+BX19</f>
        <v>1103499.75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172.7</v>
      </c>
      <c r="E24" s="88">
        <v>0</v>
      </c>
      <c r="F24" s="89">
        <v>172.7</v>
      </c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>
        <v>484.68</v>
      </c>
      <c r="AX24" s="88">
        <v>0</v>
      </c>
      <c r="AY24" s="100">
        <v>1537.91</v>
      </c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657.38</v>
      </c>
      <c r="BW24" s="76">
        <f t="shared" si="4"/>
        <v>0</v>
      </c>
      <c r="BX24" s="78">
        <f t="shared" si="4"/>
        <v>1710.6100000000001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172.7</v>
      </c>
      <c r="E28" s="77">
        <f t="shared" si="5"/>
        <v>0</v>
      </c>
      <c r="F28" s="78">
        <f t="shared" si="5"/>
        <v>172.7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484.68</v>
      </c>
      <c r="AX28" s="77">
        <f t="shared" si="6"/>
        <v>0</v>
      </c>
      <c r="AY28" s="76">
        <f t="shared" si="6"/>
        <v>1537.91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657.38</v>
      </c>
      <c r="BW28" s="76">
        <f>BW23+BW24+BW25+BW26+BW27</f>
        <v>0</v>
      </c>
      <c r="BX28" s="94">
        <f>BX23+BX24+BX25+BX26+BX27</f>
        <v>1710.6100000000001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248674.09</v>
      </c>
      <c r="BS49" s="88">
        <v>0</v>
      </c>
      <c r="BT49" s="100">
        <v>241118.12</v>
      </c>
      <c r="BU49" s="75"/>
      <c r="BV49" s="84">
        <f aca="true" t="shared" si="15" ref="BV49:BX50">D49+G49+J49+M49+P49+S49+V49+Y49+AB49+AE49+AH49+AK49+AN49+AQ49+AT49+AW49+AZ49+BC49+BF49+BI49+BL49+BO49+BR49</f>
        <v>248674.09</v>
      </c>
      <c r="BW49" s="76">
        <f t="shared" si="15"/>
        <v>0</v>
      </c>
      <c r="BX49" s="78">
        <f t="shared" si="15"/>
        <v>241118.12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316.82</v>
      </c>
      <c r="BS50" s="88">
        <v>0</v>
      </c>
      <c r="BT50" s="100">
        <v>316.82</v>
      </c>
      <c r="BU50" s="75"/>
      <c r="BV50" s="84">
        <f t="shared" si="15"/>
        <v>316.82</v>
      </c>
      <c r="BW50" s="76">
        <f t="shared" si="15"/>
        <v>0</v>
      </c>
      <c r="BX50" s="78">
        <f t="shared" si="15"/>
        <v>316.82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248990.91</v>
      </c>
      <c r="BS51" s="77">
        <f>BS49+BS50</f>
        <v>0</v>
      </c>
      <c r="BT51" s="76">
        <f>BT49+BT50</f>
        <v>241434.94</v>
      </c>
      <c r="BU51" s="84"/>
      <c r="BV51" s="84">
        <f>BV49+BV50</f>
        <v>248990.91</v>
      </c>
      <c r="BW51" s="76">
        <f>BW49+BW50</f>
        <v>0</v>
      </c>
      <c r="BX51" s="94">
        <f>BX49+BX50</f>
        <v>241434.94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578362.25</v>
      </c>
      <c r="E53" s="85">
        <f t="shared" si="18"/>
        <v>14788.81</v>
      </c>
      <c r="F53" s="85">
        <f t="shared" si="18"/>
        <v>606107.91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464041.78</v>
      </c>
      <c r="AX53" s="85">
        <f t="shared" si="19"/>
        <v>0</v>
      </c>
      <c r="AY53" s="85">
        <f t="shared" si="19"/>
        <v>499102.45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248990.91</v>
      </c>
      <c r="BS53" s="85">
        <f t="shared" si="19"/>
        <v>0</v>
      </c>
      <c r="BT53" s="85">
        <f t="shared" si="19"/>
        <v>241434.94</v>
      </c>
      <c r="BU53" s="85">
        <f>BU8</f>
        <v>0</v>
      </c>
      <c r="BV53" s="101">
        <f>BV8+BV20+BV28+BV35+BV42+BV46+BV51</f>
        <v>1291394.94</v>
      </c>
      <c r="BW53" s="86">
        <f>BW20+BW28+BW35+BW42+BW46+BW51</f>
        <v>14788.81</v>
      </c>
      <c r="BX53" s="86">
        <f>BX20+BX28+BX35+BX42+BX46+BX51</f>
        <v>1346645.3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IF((Spese_Rendiconto_2019!BV53+Spese_Rendiconto_2019!BW53-Entrate_Rendiconto_2019!D58)&lt;0,Entrate_Rendiconto_2019!D58-Spese_Rendiconto_2019!BV53-Spese_Rendiconto_2019!BW53,0)</f>
        <v>167269.40999999997</v>
      </c>
      <c r="BW54" s="92"/>
      <c r="BX54" s="93">
        <f>IF((Spese_Rendiconto_2019!BX53-Entrate_Rendiconto_2019!E58)&lt;0,Entrate_Rendiconto_2019!E58-Spese_Rendiconto_2019!BX53,0)</f>
        <v>458914.5299999998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2020-09-02T12:30:08Z</dcterms:modified>
  <cp:category/>
  <cp:version/>
  <cp:contentType/>
  <cp:contentStatus/>
</cp:coreProperties>
</file>